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0" windowWidth="9660" windowHeight="5130"/>
  </bookViews>
  <sheets>
    <sheet name="Orçamento Sintético" sheetId="10" r:id="rId1"/>
    <sheet name="Orçamento Analítico" sheetId="2" r:id="rId2"/>
    <sheet name="Estrutura" sheetId="11" r:id="rId3"/>
    <sheet name="Composições Específicas" sheetId="34" r:id="rId4"/>
    <sheet name="Lista de Insumos Específicos" sheetId="28" r:id="rId5"/>
    <sheet name="Lista de Insumos COPASA" sheetId="29" r:id="rId6"/>
    <sheet name="Lista de Insumos SINAPI" sheetId="30" r:id="rId7"/>
    <sheet name="Lista Cons. de Ítens" sheetId="31" r:id="rId8"/>
    <sheet name="Composições Copasa" sheetId="35" r:id="rId9"/>
    <sheet name="Composições SINAPI" sheetId="36" r:id="rId10"/>
  </sheets>
  <definedNames>
    <definedName name="_xlnm.Print_Area" localSheetId="2">Estrutura!$A$1:$C$56</definedName>
    <definedName name="_xlnm.Print_Area" localSheetId="0">'Orçamento Sintético'!$A$1:$H$691</definedName>
    <definedName name="_xlnm.Print_Titles" localSheetId="2">Estrutura!$1:$5</definedName>
    <definedName name="_xlnm.Print_Titles" localSheetId="7">'Lista Cons. de Ítens'!$1:$5</definedName>
    <definedName name="_xlnm.Print_Titles" localSheetId="0">'Orçamento Sintético'!$1:$5</definedName>
  </definedNames>
  <calcPr calcId="125725" fullCalcOnLoad="1"/>
</workbook>
</file>

<file path=xl/calcChain.xml><?xml version="1.0" encoding="utf-8"?>
<calcChain xmlns="http://schemas.openxmlformats.org/spreadsheetml/2006/main">
  <c r="F16" i="34"/>
  <c r="F18"/>
  <c r="F19"/>
  <c r="F20"/>
  <c r="F21"/>
  <c r="F17"/>
  <c r="F78" i="35"/>
  <c r="F77"/>
  <c r="F71"/>
  <c r="F70"/>
  <c r="F69"/>
  <c r="F68"/>
  <c r="F67"/>
  <c r="F66"/>
  <c r="F65"/>
  <c r="F63"/>
  <c r="F62"/>
  <c r="F61"/>
  <c r="F60"/>
  <c r="F59"/>
  <c r="F57"/>
  <c r="F56"/>
  <c r="F55"/>
  <c r="F54"/>
  <c r="F53"/>
  <c r="F52"/>
  <c r="F51"/>
  <c r="F50"/>
  <c r="F49"/>
  <c r="F48"/>
  <c r="F47"/>
  <c r="F46"/>
  <c r="F44"/>
  <c r="F43"/>
  <c r="F41"/>
  <c r="F38"/>
  <c r="F35"/>
  <c r="F34"/>
  <c r="F33"/>
  <c r="F32"/>
  <c r="F31"/>
  <c r="F30"/>
  <c r="F29"/>
  <c r="F28"/>
  <c r="F27"/>
  <c r="F26"/>
  <c r="F25"/>
  <c r="F24"/>
  <c r="F22"/>
  <c r="F21"/>
  <c r="F20"/>
  <c r="F18"/>
  <c r="F17"/>
  <c r="F16"/>
  <c r="F14"/>
  <c r="F13"/>
  <c r="F12"/>
  <c r="F10"/>
  <c r="F9"/>
  <c r="F8"/>
  <c r="F7"/>
  <c r="F7" i="31"/>
  <c r="F8"/>
  <c r="F9"/>
  <c r="F10"/>
  <c r="F11"/>
  <c r="F12"/>
  <c r="F13"/>
  <c r="F14"/>
  <c r="F15"/>
  <c r="F16"/>
  <c r="F17"/>
  <c r="F18"/>
  <c r="F19"/>
  <c r="F20"/>
  <c r="F21"/>
  <c r="F22"/>
  <c r="F24"/>
  <c r="F23"/>
  <c r="F25"/>
  <c r="F26"/>
  <c r="F27"/>
  <c r="F29"/>
  <c r="F28"/>
  <c r="F30"/>
  <c r="F31"/>
  <c r="F32"/>
  <c r="F33"/>
  <c r="F34"/>
  <c r="F35"/>
  <c r="F36"/>
  <c r="F38"/>
  <c r="F39"/>
  <c r="F37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60"/>
  <c r="F61"/>
  <c r="F62"/>
  <c r="F59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4"/>
  <c r="F100"/>
  <c r="F101"/>
  <c r="F102"/>
  <c r="F103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8"/>
  <c r="F124"/>
  <c r="F125"/>
  <c r="F126"/>
  <c r="F127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4"/>
  <c r="F162"/>
  <c r="F163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65"/>
  <c r="F259"/>
  <c r="F260"/>
  <c r="F261"/>
  <c r="F262"/>
  <c r="F263"/>
  <c r="F264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3"/>
  <c r="F314"/>
  <c r="F315"/>
  <c r="F316"/>
  <c r="F317"/>
  <c r="F319"/>
  <c r="F318"/>
  <c r="F312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40"/>
  <c r="F341"/>
  <c r="F342"/>
  <c r="F343"/>
  <c r="F344"/>
  <c r="F339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6"/>
  <c r="F774" i="2"/>
  <c r="F775"/>
  <c r="F776"/>
  <c r="F777"/>
  <c r="F778"/>
  <c r="F779"/>
  <c r="F773"/>
  <c r="G772"/>
  <c r="C44" i="11"/>
  <c r="C42"/>
  <c r="C39"/>
  <c r="B44"/>
  <c r="B42"/>
  <c r="B39"/>
  <c r="C54"/>
  <c r="C53" s="1"/>
  <c r="B54"/>
  <c r="C51"/>
  <c r="C50" s="1"/>
  <c r="B51"/>
  <c r="B50" s="1"/>
  <c r="C48"/>
  <c r="C47" s="1"/>
  <c r="B48"/>
  <c r="B47" s="1"/>
  <c r="C37"/>
  <c r="C36" s="1"/>
  <c r="B37"/>
  <c r="B36" s="1"/>
  <c r="C34"/>
  <c r="C33" s="1"/>
  <c r="B34"/>
  <c r="B33" s="1"/>
  <c r="C31"/>
  <c r="C30" s="1"/>
  <c r="B31"/>
  <c r="B30" s="1"/>
  <c r="C28"/>
  <c r="C27" s="1"/>
  <c r="B28"/>
  <c r="B27" s="1"/>
  <c r="C25"/>
  <c r="C24" s="1"/>
  <c r="B25"/>
  <c r="B24" s="1"/>
  <c r="B22"/>
  <c r="C19"/>
  <c r="B19"/>
  <c r="G2199" i="2"/>
  <c r="G2188"/>
  <c r="F2211"/>
  <c r="F2210"/>
  <c r="F2209"/>
  <c r="F2208"/>
  <c r="F2207"/>
  <c r="F2206"/>
  <c r="F2205"/>
  <c r="F2204"/>
  <c r="F2203"/>
  <c r="F2202"/>
  <c r="F2201"/>
  <c r="F2200"/>
  <c r="G524"/>
  <c r="F526"/>
  <c r="F527"/>
  <c r="F528"/>
  <c r="F529"/>
  <c r="F530"/>
  <c r="F531"/>
  <c r="F532"/>
  <c r="F533"/>
  <c r="F534"/>
  <c r="F535"/>
  <c r="F536"/>
  <c r="F525"/>
  <c r="F2452"/>
  <c r="F2453"/>
  <c r="F2454"/>
  <c r="F2455"/>
  <c r="F2456"/>
  <c r="F2457"/>
  <c r="F2458"/>
  <c r="F2459"/>
  <c r="F2460"/>
  <c r="F2461"/>
  <c r="F2462"/>
  <c r="G2298"/>
  <c r="G2297"/>
  <c r="F2300"/>
  <c r="F2301"/>
  <c r="F2299"/>
  <c r="G1513"/>
  <c r="G1512"/>
  <c r="G1492"/>
  <c r="G1491"/>
  <c r="F1515"/>
  <c r="F1516"/>
  <c r="F1514"/>
  <c r="G1242"/>
  <c r="G1232"/>
  <c r="G1201"/>
  <c r="G1200"/>
  <c r="F1244"/>
  <c r="F2149"/>
  <c r="G2147"/>
  <c r="G2137"/>
  <c r="G2136"/>
  <c r="G2135"/>
  <c r="F1369"/>
  <c r="G1367"/>
  <c r="G1357"/>
  <c r="G1324"/>
  <c r="G1323"/>
  <c r="G937"/>
  <c r="G927"/>
  <c r="G891"/>
  <c r="G890"/>
  <c r="G1056"/>
  <c r="G1046"/>
  <c r="G1015"/>
  <c r="G1014"/>
  <c r="F1058"/>
  <c r="F939"/>
  <c r="G783"/>
  <c r="F785"/>
  <c r="G780"/>
  <c r="G762"/>
  <c r="G715"/>
  <c r="G714"/>
  <c r="F782"/>
  <c r="F781"/>
  <c r="G667"/>
  <c r="G666"/>
  <c r="F669"/>
  <c r="F670"/>
  <c r="F668"/>
  <c r="G2253"/>
  <c r="G2252"/>
  <c r="F2257"/>
  <c r="F2256"/>
  <c r="F2255"/>
  <c r="F2254"/>
  <c r="G571"/>
  <c r="G570"/>
  <c r="F573"/>
  <c r="F574"/>
  <c r="F575"/>
  <c r="F572"/>
  <c r="G510"/>
  <c r="F512"/>
  <c r="F511"/>
  <c r="G182"/>
  <c r="F184"/>
  <c r="F185"/>
  <c r="F186"/>
  <c r="F187"/>
  <c r="F183"/>
  <c r="G638"/>
  <c r="G642"/>
  <c r="G653"/>
  <c r="G498"/>
  <c r="G504"/>
  <c r="G25" i="10"/>
  <c r="H25"/>
  <c r="H21"/>
  <c r="F25"/>
  <c r="B53" i="11"/>
  <c r="G516" i="2"/>
  <c r="G520"/>
  <c r="G513"/>
  <c r="G490"/>
  <c r="G483"/>
  <c r="G482"/>
  <c r="F2451"/>
  <c r="G2450"/>
  <c r="G2425"/>
  <c r="G2348"/>
  <c r="G2347"/>
  <c r="F195"/>
  <c r="F196"/>
  <c r="F197"/>
  <c r="F198"/>
  <c r="F194"/>
  <c r="F193"/>
  <c r="G174"/>
  <c r="G105"/>
  <c r="G82"/>
  <c r="G11"/>
  <c r="G10"/>
  <c r="G9"/>
  <c r="F2469"/>
  <c r="F2470"/>
  <c r="F2471"/>
  <c r="F2472"/>
  <c r="F2473"/>
  <c r="F2474"/>
  <c r="F2475"/>
  <c r="F2468"/>
  <c r="F2467"/>
  <c r="G2467"/>
  <c r="E691" i="10"/>
  <c r="F511"/>
  <c r="F139"/>
  <c r="F213"/>
  <c r="F212"/>
  <c r="F199"/>
  <c r="F311"/>
  <c r="F313"/>
  <c r="F318"/>
  <c r="F328"/>
  <c r="F327"/>
  <c r="F325"/>
  <c r="F316"/>
  <c r="F317"/>
  <c r="F319"/>
  <c r="F320"/>
  <c r="F321"/>
  <c r="F322"/>
  <c r="F323"/>
  <c r="F315"/>
  <c r="F309"/>
  <c r="F310"/>
  <c r="F312"/>
  <c r="F308"/>
  <c r="F306"/>
  <c r="F305"/>
  <c r="F260"/>
  <c r="F261"/>
  <c r="F262"/>
  <c r="F263"/>
  <c r="F264"/>
  <c r="F265"/>
  <c r="F259"/>
  <c r="F257"/>
  <c r="F255"/>
  <c r="F251"/>
  <c r="F252"/>
  <c r="F253"/>
  <c r="F250"/>
  <c r="F244"/>
  <c r="F245"/>
  <c r="F246"/>
  <c r="F247"/>
  <c r="F248"/>
  <c r="F243"/>
  <c r="F237"/>
  <c r="F238"/>
  <c r="F239"/>
  <c r="F240"/>
  <c r="F241"/>
  <c r="F234"/>
  <c r="F236"/>
  <c r="F138"/>
  <c r="G686"/>
  <c r="H686"/>
  <c r="F686"/>
  <c r="G685"/>
  <c r="H685"/>
  <c r="F685"/>
  <c r="G684"/>
  <c r="H684"/>
  <c r="F684"/>
  <c r="G683"/>
  <c r="H683"/>
  <c r="F683"/>
  <c r="G681"/>
  <c r="H681"/>
  <c r="F681"/>
  <c r="G680"/>
  <c r="H680"/>
  <c r="F680"/>
  <c r="G679"/>
  <c r="H679"/>
  <c r="F679"/>
  <c r="G677"/>
  <c r="H677"/>
  <c r="F677"/>
  <c r="G675"/>
  <c r="H675"/>
  <c r="F675"/>
  <c r="G674"/>
  <c r="H674"/>
  <c r="F674"/>
  <c r="G673"/>
  <c r="H673"/>
  <c r="F673"/>
  <c r="G671"/>
  <c r="H671"/>
  <c r="F671"/>
  <c r="G670"/>
  <c r="H670"/>
  <c r="F670"/>
  <c r="G669"/>
  <c r="H669"/>
  <c r="H667"/>
  <c r="H666"/>
  <c r="F669"/>
  <c r="F667"/>
  <c r="F666"/>
  <c r="G665"/>
  <c r="H665"/>
  <c r="F665"/>
  <c r="G664"/>
  <c r="H664"/>
  <c r="F664"/>
  <c r="G663"/>
  <c r="H663"/>
  <c r="F663"/>
  <c r="G662"/>
  <c r="H662"/>
  <c r="F662"/>
  <c r="G661"/>
  <c r="H661"/>
  <c r="F661"/>
  <c r="G660"/>
  <c r="H660"/>
  <c r="F660"/>
  <c r="G659"/>
  <c r="H659"/>
  <c r="F659"/>
  <c r="G658"/>
  <c r="H658"/>
  <c r="F658"/>
  <c r="G657"/>
  <c r="H657"/>
  <c r="F657"/>
  <c r="G656"/>
  <c r="H656"/>
  <c r="F656"/>
  <c r="G655"/>
  <c r="H655"/>
  <c r="F655"/>
  <c r="G654"/>
  <c r="H654"/>
  <c r="F654"/>
  <c r="G653"/>
  <c r="H653"/>
  <c r="F653"/>
  <c r="G652"/>
  <c r="H652"/>
  <c r="F652"/>
  <c r="G651"/>
  <c r="H651"/>
  <c r="F651"/>
  <c r="G650"/>
  <c r="H650"/>
  <c r="F650"/>
  <c r="G649"/>
  <c r="H649"/>
  <c r="F649"/>
  <c r="G648"/>
  <c r="H648"/>
  <c r="F648"/>
  <c r="G647"/>
  <c r="H647"/>
  <c r="F647"/>
  <c r="G646"/>
  <c r="H646"/>
  <c r="F646"/>
  <c r="G645"/>
  <c r="H645"/>
  <c r="H643"/>
  <c r="F645"/>
  <c r="F643"/>
  <c r="G642"/>
  <c r="H642"/>
  <c r="F642"/>
  <c r="G641"/>
  <c r="H641"/>
  <c r="F641"/>
  <c r="G639"/>
  <c r="H639"/>
  <c r="F639"/>
  <c r="G637"/>
  <c r="H637"/>
  <c r="F637"/>
  <c r="G636"/>
  <c r="H636"/>
  <c r="F636"/>
  <c r="G635"/>
  <c r="H635"/>
  <c r="F635"/>
  <c r="G634"/>
  <c r="H634"/>
  <c r="F634"/>
  <c r="G633"/>
  <c r="H633"/>
  <c r="F633"/>
  <c r="G632"/>
  <c r="H632"/>
  <c r="F632"/>
  <c r="G631"/>
  <c r="H631"/>
  <c r="F631"/>
  <c r="G630"/>
  <c r="H630"/>
  <c r="F630"/>
  <c r="G629"/>
  <c r="H629"/>
  <c r="F629"/>
  <c r="G628"/>
  <c r="H628"/>
  <c r="F628"/>
  <c r="G627"/>
  <c r="H627"/>
  <c r="F627"/>
  <c r="G625"/>
  <c r="H625"/>
  <c r="F625"/>
  <c r="G623"/>
  <c r="H623"/>
  <c r="F623"/>
  <c r="G622"/>
  <c r="H622"/>
  <c r="F622"/>
  <c r="G620"/>
  <c r="H620"/>
  <c r="F620"/>
  <c r="G619"/>
  <c r="H619"/>
  <c r="F619"/>
  <c r="G618"/>
  <c r="H618"/>
  <c r="F618"/>
  <c r="G617"/>
  <c r="H617"/>
  <c r="F617"/>
  <c r="G616"/>
  <c r="H616"/>
  <c r="F616"/>
  <c r="G615"/>
  <c r="H615"/>
  <c r="F615"/>
  <c r="G614"/>
  <c r="H614"/>
  <c r="F614"/>
  <c r="G613"/>
  <c r="H613"/>
  <c r="F613"/>
  <c r="G612"/>
  <c r="H612"/>
  <c r="F612"/>
  <c r="G611"/>
  <c r="H611"/>
  <c r="F611"/>
  <c r="G609"/>
  <c r="H609"/>
  <c r="H607"/>
  <c r="H606"/>
  <c r="F609"/>
  <c r="F607"/>
  <c r="F606"/>
  <c r="G605"/>
  <c r="H605"/>
  <c r="H603"/>
  <c r="F605"/>
  <c r="F603"/>
  <c r="G602"/>
  <c r="H602"/>
  <c r="F602"/>
  <c r="G600"/>
  <c r="H600"/>
  <c r="F600"/>
  <c r="G598"/>
  <c r="H598"/>
  <c r="F598"/>
  <c r="G597"/>
  <c r="H597"/>
  <c r="F597"/>
  <c r="G596"/>
  <c r="H596"/>
  <c r="H594"/>
  <c r="H593"/>
  <c r="F596"/>
  <c r="F594"/>
  <c r="F593"/>
  <c r="G592"/>
  <c r="H592"/>
  <c r="F592"/>
  <c r="G591"/>
  <c r="H591"/>
  <c r="F591"/>
  <c r="G590"/>
  <c r="H590"/>
  <c r="F590"/>
  <c r="G589"/>
  <c r="H589"/>
  <c r="F589"/>
  <c r="G588"/>
  <c r="H588"/>
  <c r="F588"/>
  <c r="G587"/>
  <c r="H587"/>
  <c r="F587"/>
  <c r="G586"/>
  <c r="H586"/>
  <c r="F586"/>
  <c r="G585"/>
  <c r="H585"/>
  <c r="F585"/>
  <c r="G584"/>
  <c r="H584"/>
  <c r="F584"/>
  <c r="G583"/>
  <c r="H583"/>
  <c r="F583"/>
  <c r="G582"/>
  <c r="H582"/>
  <c r="F582"/>
  <c r="G581"/>
  <c r="H581"/>
  <c r="F581"/>
  <c r="G580"/>
  <c r="H580"/>
  <c r="F580"/>
  <c r="G579"/>
  <c r="H579"/>
  <c r="F579"/>
  <c r="G578"/>
  <c r="H578"/>
  <c r="F578"/>
  <c r="G577"/>
  <c r="H577"/>
  <c r="F577"/>
  <c r="G576"/>
  <c r="H576"/>
  <c r="F576"/>
  <c r="G575"/>
  <c r="H575"/>
  <c r="F575"/>
  <c r="G574"/>
  <c r="H574"/>
  <c r="F574"/>
  <c r="G573"/>
  <c r="H573"/>
  <c r="F573"/>
  <c r="G572"/>
  <c r="H572"/>
  <c r="F572"/>
  <c r="G571"/>
  <c r="H571"/>
  <c r="F571"/>
  <c r="G570"/>
  <c r="H570"/>
  <c r="F570"/>
  <c r="G569"/>
  <c r="H569"/>
  <c r="F569"/>
  <c r="G568"/>
  <c r="H568"/>
  <c r="F568"/>
  <c r="G567"/>
  <c r="H567"/>
  <c r="F567"/>
  <c r="G566"/>
  <c r="H566"/>
  <c r="F566"/>
  <c r="G565"/>
  <c r="H565"/>
  <c r="F565"/>
  <c r="G564"/>
  <c r="H564"/>
  <c r="F564"/>
  <c r="G563"/>
  <c r="H563"/>
  <c r="F563"/>
  <c r="G562"/>
  <c r="H562"/>
  <c r="F562"/>
  <c r="G561"/>
  <c r="H561"/>
  <c r="F561"/>
  <c r="G560"/>
  <c r="H560"/>
  <c r="F560"/>
  <c r="G559"/>
  <c r="H559"/>
  <c r="F559"/>
  <c r="G558"/>
  <c r="H558"/>
  <c r="F558"/>
  <c r="G557"/>
  <c r="H557"/>
  <c r="F557"/>
  <c r="G556"/>
  <c r="H556"/>
  <c r="F556"/>
  <c r="G555"/>
  <c r="H555"/>
  <c r="F555"/>
  <c r="G554"/>
  <c r="H554"/>
  <c r="F554"/>
  <c r="F552"/>
  <c r="G551"/>
  <c r="H551"/>
  <c r="F551"/>
  <c r="G549"/>
  <c r="H549"/>
  <c r="F549"/>
  <c r="G548"/>
  <c r="H548"/>
  <c r="F548"/>
  <c r="G546"/>
  <c r="H546"/>
  <c r="F546"/>
  <c r="G545"/>
  <c r="H545"/>
  <c r="F545"/>
  <c r="G544"/>
  <c r="H544"/>
  <c r="F544"/>
  <c r="G543"/>
  <c r="H543"/>
  <c r="F543"/>
  <c r="G542"/>
  <c r="H542"/>
  <c r="F542"/>
  <c r="G541"/>
  <c r="H541"/>
  <c r="F541"/>
  <c r="G540"/>
  <c r="H540"/>
  <c r="F540"/>
  <c r="G539"/>
  <c r="H539"/>
  <c r="F539"/>
  <c r="G538"/>
  <c r="H538"/>
  <c r="F538"/>
  <c r="G536"/>
  <c r="H536"/>
  <c r="F536"/>
  <c r="G535"/>
  <c r="H535"/>
  <c r="F535"/>
  <c r="G534"/>
  <c r="H534"/>
  <c r="F534"/>
  <c r="G533"/>
  <c r="H533"/>
  <c r="F533"/>
  <c r="G532"/>
  <c r="H532"/>
  <c r="F532"/>
  <c r="G531"/>
  <c r="H531"/>
  <c r="F531"/>
  <c r="G530"/>
  <c r="H530"/>
  <c r="F530"/>
  <c r="G529"/>
  <c r="H529"/>
  <c r="F529"/>
  <c r="G528"/>
  <c r="H528"/>
  <c r="F528"/>
  <c r="G527"/>
  <c r="H527"/>
  <c r="F527"/>
  <c r="G526"/>
  <c r="H526"/>
  <c r="F526"/>
  <c r="G524"/>
  <c r="H524"/>
  <c r="F524"/>
  <c r="G523"/>
  <c r="H523"/>
  <c r="F523"/>
  <c r="G522"/>
  <c r="H522"/>
  <c r="F522"/>
  <c r="G521"/>
  <c r="H521"/>
  <c r="F521"/>
  <c r="G520"/>
  <c r="H520"/>
  <c r="F520"/>
  <c r="G518"/>
  <c r="H518"/>
  <c r="F518"/>
  <c r="G517"/>
  <c r="H517"/>
  <c r="F517"/>
  <c r="G516"/>
  <c r="H516"/>
  <c r="F516"/>
  <c r="G515"/>
  <c r="H515"/>
  <c r="F515"/>
  <c r="G514"/>
  <c r="H514"/>
  <c r="F514"/>
  <c r="G513"/>
  <c r="H513"/>
  <c r="F513"/>
  <c r="G512"/>
  <c r="H512"/>
  <c r="F512"/>
  <c r="G511"/>
  <c r="H511"/>
  <c r="G510"/>
  <c r="H510"/>
  <c r="F510"/>
  <c r="G509"/>
  <c r="H509"/>
  <c r="F509"/>
  <c r="G508"/>
  <c r="H508"/>
  <c r="F508"/>
  <c r="G507"/>
  <c r="H507"/>
  <c r="F507"/>
  <c r="G506"/>
  <c r="H506"/>
  <c r="F506"/>
  <c r="G505"/>
  <c r="H505"/>
  <c r="F505"/>
  <c r="G504"/>
  <c r="H504"/>
  <c r="F504"/>
  <c r="G503"/>
  <c r="H503"/>
  <c r="F503"/>
  <c r="G502"/>
  <c r="H502"/>
  <c r="F502"/>
  <c r="G501"/>
  <c r="H501"/>
  <c r="H499"/>
  <c r="H498"/>
  <c r="F501"/>
  <c r="F499"/>
  <c r="F498"/>
  <c r="G497"/>
  <c r="H497"/>
  <c r="F497"/>
  <c r="G495"/>
  <c r="H495"/>
  <c r="F495"/>
  <c r="G494"/>
  <c r="H494"/>
  <c r="F494"/>
  <c r="G493"/>
  <c r="H493"/>
  <c r="F493"/>
  <c r="G492"/>
  <c r="H492"/>
  <c r="F492"/>
  <c r="G491"/>
  <c r="H491"/>
  <c r="F491"/>
  <c r="G490"/>
  <c r="H490"/>
  <c r="F490"/>
  <c r="G489"/>
  <c r="H489"/>
  <c r="F489"/>
  <c r="G488"/>
  <c r="H488"/>
  <c r="F488"/>
  <c r="G487"/>
  <c r="H487"/>
  <c r="F487"/>
  <c r="G485"/>
  <c r="H485"/>
  <c r="F485"/>
  <c r="G484"/>
  <c r="H484"/>
  <c r="F484"/>
  <c r="G483"/>
  <c r="H483"/>
  <c r="F483"/>
  <c r="G482"/>
  <c r="H482"/>
  <c r="F482"/>
  <c r="G481"/>
  <c r="H481"/>
  <c r="F481"/>
  <c r="G479"/>
  <c r="H479"/>
  <c r="F479"/>
  <c r="G478"/>
  <c r="H478"/>
  <c r="F478"/>
  <c r="G477"/>
  <c r="H477"/>
  <c r="F477"/>
  <c r="G476"/>
  <c r="H476"/>
  <c r="F476"/>
  <c r="G475"/>
  <c r="H475"/>
  <c r="F475"/>
  <c r="G474"/>
  <c r="H474"/>
  <c r="F474"/>
  <c r="G473"/>
  <c r="H473"/>
  <c r="F473"/>
  <c r="G472"/>
  <c r="H472"/>
  <c r="H470"/>
  <c r="H469"/>
  <c r="F472"/>
  <c r="F470"/>
  <c r="F469"/>
  <c r="G468"/>
  <c r="H468"/>
  <c r="F468"/>
  <c r="G467"/>
  <c r="H467"/>
  <c r="F467"/>
  <c r="G466"/>
  <c r="H466"/>
  <c r="F466"/>
  <c r="G465"/>
  <c r="H465"/>
  <c r="F465"/>
  <c r="G464"/>
  <c r="H464"/>
  <c r="F464"/>
  <c r="G463"/>
  <c r="H463"/>
  <c r="F463"/>
  <c r="G462"/>
  <c r="H462"/>
  <c r="F462"/>
  <c r="G461"/>
  <c r="H461"/>
  <c r="F461"/>
  <c r="G460"/>
  <c r="H460"/>
  <c r="F460"/>
  <c r="G459"/>
  <c r="H459"/>
  <c r="F459"/>
  <c r="G458"/>
  <c r="H458"/>
  <c r="H456"/>
  <c r="F458"/>
  <c r="F456"/>
  <c r="G455"/>
  <c r="H455"/>
  <c r="F455"/>
  <c r="G453"/>
  <c r="H453"/>
  <c r="F453"/>
  <c r="G451"/>
  <c r="H451"/>
  <c r="F451"/>
  <c r="G450"/>
  <c r="H450"/>
  <c r="F450"/>
  <c r="G448"/>
  <c r="H448"/>
  <c r="F448"/>
  <c r="G447"/>
  <c r="H447"/>
  <c r="F447"/>
  <c r="G446"/>
  <c r="H446"/>
  <c r="F446"/>
  <c r="G445"/>
  <c r="H445"/>
  <c r="F445"/>
  <c r="G444"/>
  <c r="H444"/>
  <c r="F444"/>
  <c r="G443"/>
  <c r="H443"/>
  <c r="F443"/>
  <c r="G442"/>
  <c r="H442"/>
  <c r="F442"/>
  <c r="G440"/>
  <c r="H440"/>
  <c r="F440"/>
  <c r="G439"/>
  <c r="H439"/>
  <c r="F439"/>
  <c r="G438"/>
  <c r="H438"/>
  <c r="F438"/>
  <c r="G437"/>
  <c r="H437"/>
  <c r="F437"/>
  <c r="G436"/>
  <c r="H436"/>
  <c r="F436"/>
  <c r="G434"/>
  <c r="H434"/>
  <c r="F434"/>
  <c r="G433"/>
  <c r="H433"/>
  <c r="F433"/>
  <c r="G432"/>
  <c r="H432"/>
  <c r="F432"/>
  <c r="G431"/>
  <c r="H431"/>
  <c r="H429"/>
  <c r="H428"/>
  <c r="F431"/>
  <c r="F429"/>
  <c r="F428"/>
  <c r="G427"/>
  <c r="H427"/>
  <c r="F427"/>
  <c r="G426"/>
  <c r="H426"/>
  <c r="F426"/>
  <c r="G425"/>
  <c r="H425"/>
  <c r="F425"/>
  <c r="G424"/>
  <c r="H424"/>
  <c r="F424"/>
  <c r="G423"/>
  <c r="H423"/>
  <c r="F423"/>
  <c r="G422"/>
  <c r="H422"/>
  <c r="F422"/>
  <c r="G421"/>
  <c r="H421"/>
  <c r="F421"/>
  <c r="G420"/>
  <c r="H420"/>
  <c r="F420"/>
  <c r="G419"/>
  <c r="H419"/>
  <c r="F419"/>
  <c r="G418"/>
  <c r="H418"/>
  <c r="F418"/>
  <c r="G417"/>
  <c r="H417"/>
  <c r="F417"/>
  <c r="G416"/>
  <c r="H416"/>
  <c r="F416"/>
  <c r="G415"/>
  <c r="H415"/>
  <c r="H413"/>
  <c r="F415"/>
  <c r="F413"/>
  <c r="G412"/>
  <c r="H412"/>
  <c r="F412"/>
  <c r="G410"/>
  <c r="H410"/>
  <c r="F410"/>
  <c r="G409"/>
  <c r="H409"/>
  <c r="F409"/>
  <c r="G407"/>
  <c r="H407"/>
  <c r="F407"/>
  <c r="G405"/>
  <c r="H405"/>
  <c r="F405"/>
  <c r="G404"/>
  <c r="H404"/>
  <c r="F404"/>
  <c r="G403"/>
  <c r="H403"/>
  <c r="F403"/>
  <c r="G402"/>
  <c r="H402"/>
  <c r="H400"/>
  <c r="H399"/>
  <c r="F402"/>
  <c r="F400"/>
  <c r="F399"/>
  <c r="G398"/>
  <c r="H398"/>
  <c r="F398"/>
  <c r="G397"/>
  <c r="H397"/>
  <c r="F397"/>
  <c r="G396"/>
  <c r="H396"/>
  <c r="F396"/>
  <c r="G395"/>
  <c r="H395"/>
  <c r="F395"/>
  <c r="G394"/>
  <c r="H394"/>
  <c r="F394"/>
  <c r="G393"/>
  <c r="H393"/>
  <c r="F393"/>
  <c r="G392"/>
  <c r="H392"/>
  <c r="F392"/>
  <c r="G391"/>
  <c r="H391"/>
  <c r="F391"/>
  <c r="G390"/>
  <c r="H390"/>
  <c r="F390"/>
  <c r="G389"/>
  <c r="H389"/>
  <c r="F389"/>
  <c r="G388"/>
  <c r="H388"/>
  <c r="F388"/>
  <c r="G387"/>
  <c r="H387"/>
  <c r="F387"/>
  <c r="G386"/>
  <c r="H386"/>
  <c r="F386"/>
  <c r="G385"/>
  <c r="H385"/>
  <c r="F385"/>
  <c r="G384"/>
  <c r="H384"/>
  <c r="F384"/>
  <c r="G383"/>
  <c r="H383"/>
  <c r="F383"/>
  <c r="G382"/>
  <c r="H382"/>
  <c r="F382"/>
  <c r="G381"/>
  <c r="H381"/>
  <c r="F381"/>
  <c r="G380"/>
  <c r="H380"/>
  <c r="F380"/>
  <c r="G379"/>
  <c r="H379"/>
  <c r="F379"/>
  <c r="G378"/>
  <c r="H378"/>
  <c r="F378"/>
  <c r="G377"/>
  <c r="H377"/>
  <c r="F377"/>
  <c r="G376"/>
  <c r="H376"/>
  <c r="F376"/>
  <c r="G375"/>
  <c r="H375"/>
  <c r="H373"/>
  <c r="F375"/>
  <c r="F373"/>
  <c r="G372"/>
  <c r="H372"/>
  <c r="F372"/>
  <c r="G371"/>
  <c r="H371"/>
  <c r="F371"/>
  <c r="G370"/>
  <c r="H370"/>
  <c r="F370"/>
  <c r="G369"/>
  <c r="H369"/>
  <c r="F369"/>
  <c r="G367"/>
  <c r="H367"/>
  <c r="F367"/>
  <c r="G365"/>
  <c r="H365"/>
  <c r="F365"/>
  <c r="G364"/>
  <c r="H364"/>
  <c r="F364"/>
  <c r="G363"/>
  <c r="H363"/>
  <c r="F363"/>
  <c r="G362"/>
  <c r="H362"/>
  <c r="F362"/>
  <c r="G361"/>
  <c r="H361"/>
  <c r="F361"/>
  <c r="G359"/>
  <c r="H359"/>
  <c r="F359"/>
  <c r="G358"/>
  <c r="H358"/>
  <c r="F358"/>
  <c r="G357"/>
  <c r="H357"/>
  <c r="F357"/>
  <c r="G356"/>
  <c r="H356"/>
  <c r="F356"/>
  <c r="G355"/>
  <c r="H355"/>
  <c r="F355"/>
  <c r="G354"/>
  <c r="H354"/>
  <c r="F354"/>
  <c r="G353"/>
  <c r="H353"/>
  <c r="F353"/>
  <c r="G352"/>
  <c r="H352"/>
  <c r="F352"/>
  <c r="G350"/>
  <c r="H350"/>
  <c r="F350"/>
  <c r="G349"/>
  <c r="H349"/>
  <c r="F349"/>
  <c r="G348"/>
  <c r="H348"/>
  <c r="F348"/>
  <c r="G347"/>
  <c r="H347"/>
  <c r="F347"/>
  <c r="G346"/>
  <c r="H346"/>
  <c r="F346"/>
  <c r="G345"/>
  <c r="H345"/>
  <c r="F345"/>
  <c r="G343"/>
  <c r="H343"/>
  <c r="F343"/>
  <c r="G342"/>
  <c r="H342"/>
  <c r="H340"/>
  <c r="H339"/>
  <c r="F342"/>
  <c r="F340"/>
  <c r="F339"/>
  <c r="G338"/>
  <c r="H338"/>
  <c r="F338"/>
  <c r="G337"/>
  <c r="H337"/>
  <c r="F337"/>
  <c r="G336"/>
  <c r="H336"/>
  <c r="F336"/>
  <c r="G335"/>
  <c r="H335"/>
  <c r="F335"/>
  <c r="G334"/>
  <c r="H334"/>
  <c r="F334"/>
  <c r="G333"/>
  <c r="H333"/>
  <c r="F333"/>
  <c r="G332"/>
  <c r="H332"/>
  <c r="F332"/>
  <c r="G331"/>
  <c r="H331"/>
  <c r="H329"/>
  <c r="F331"/>
  <c r="F329"/>
  <c r="G328"/>
  <c r="H328"/>
  <c r="G327"/>
  <c r="H327"/>
  <c r="G325"/>
  <c r="H325"/>
  <c r="G323"/>
  <c r="H323"/>
  <c r="G322"/>
  <c r="H322"/>
  <c r="G321"/>
  <c r="H321"/>
  <c r="G320"/>
  <c r="H320"/>
  <c r="G319"/>
  <c r="H319"/>
  <c r="G318"/>
  <c r="H318"/>
  <c r="G317"/>
  <c r="H317"/>
  <c r="G316"/>
  <c r="H316"/>
  <c r="G315"/>
  <c r="H315"/>
  <c r="G313"/>
  <c r="H313"/>
  <c r="G312"/>
  <c r="H312"/>
  <c r="G311"/>
  <c r="H311"/>
  <c r="G310"/>
  <c r="H310"/>
  <c r="G309"/>
  <c r="H309"/>
  <c r="G308"/>
  <c r="H308"/>
  <c r="G306"/>
  <c r="H306"/>
  <c r="G305"/>
  <c r="H305"/>
  <c r="H303"/>
  <c r="H302"/>
  <c r="F303"/>
  <c r="F302"/>
  <c r="G301"/>
  <c r="H301"/>
  <c r="F301"/>
  <c r="G300"/>
  <c r="H300"/>
  <c r="F300"/>
  <c r="G299"/>
  <c r="H299"/>
  <c r="F299"/>
  <c r="G298"/>
  <c r="H298"/>
  <c r="F298"/>
  <c r="G297"/>
  <c r="H297"/>
  <c r="F297"/>
  <c r="G296"/>
  <c r="H296"/>
  <c r="F296"/>
  <c r="G295"/>
  <c r="H295"/>
  <c r="F295"/>
  <c r="G294"/>
  <c r="H294"/>
  <c r="F294"/>
  <c r="G293"/>
  <c r="H293"/>
  <c r="F293"/>
  <c r="G292"/>
  <c r="H292"/>
  <c r="F292"/>
  <c r="G291"/>
  <c r="H291"/>
  <c r="F291"/>
  <c r="G290"/>
  <c r="H290"/>
  <c r="F290"/>
  <c r="G289"/>
  <c r="H289"/>
  <c r="F289"/>
  <c r="G288"/>
  <c r="H288"/>
  <c r="F288"/>
  <c r="G287"/>
  <c r="H287"/>
  <c r="F287"/>
  <c r="G286"/>
  <c r="H286"/>
  <c r="F286"/>
  <c r="G285"/>
  <c r="H285"/>
  <c r="F285"/>
  <c r="G284"/>
  <c r="H284"/>
  <c r="F284"/>
  <c r="G283"/>
  <c r="H283"/>
  <c r="F283"/>
  <c r="G282"/>
  <c r="H282"/>
  <c r="F282"/>
  <c r="G281"/>
  <c r="H281"/>
  <c r="F281"/>
  <c r="G280"/>
  <c r="H280"/>
  <c r="F280"/>
  <c r="G279"/>
  <c r="H279"/>
  <c r="F279"/>
  <c r="G278"/>
  <c r="H278"/>
  <c r="F278"/>
  <c r="G277"/>
  <c r="H277"/>
  <c r="F277"/>
  <c r="G276"/>
  <c r="H276"/>
  <c r="F276"/>
  <c r="G275"/>
  <c r="H275"/>
  <c r="F275"/>
  <c r="G274"/>
  <c r="H274"/>
  <c r="F274"/>
  <c r="G273"/>
  <c r="H273"/>
  <c r="F273"/>
  <c r="G272"/>
  <c r="H272"/>
  <c r="F272"/>
  <c r="G271"/>
  <c r="H271"/>
  <c r="F271"/>
  <c r="G270"/>
  <c r="H270"/>
  <c r="F270"/>
  <c r="G269"/>
  <c r="H269"/>
  <c r="F269"/>
  <c r="G268"/>
  <c r="H268"/>
  <c r="H266"/>
  <c r="F268"/>
  <c r="F266"/>
  <c r="G265"/>
  <c r="H265"/>
  <c r="G264"/>
  <c r="H264"/>
  <c r="G263"/>
  <c r="H263"/>
  <c r="G262"/>
  <c r="H262"/>
  <c r="G261"/>
  <c r="H261"/>
  <c r="G260"/>
  <c r="H260"/>
  <c r="G259"/>
  <c r="H259"/>
  <c r="G257"/>
  <c r="H257"/>
  <c r="G255"/>
  <c r="H255"/>
  <c r="G253"/>
  <c r="H253"/>
  <c r="G252"/>
  <c r="H252"/>
  <c r="G251"/>
  <c r="H251"/>
  <c r="G250"/>
  <c r="H250"/>
  <c r="G248"/>
  <c r="H248"/>
  <c r="G247"/>
  <c r="H247"/>
  <c r="G246"/>
  <c r="H246"/>
  <c r="G245"/>
  <c r="H245"/>
  <c r="G244"/>
  <c r="H244"/>
  <c r="G243"/>
  <c r="H243"/>
  <c r="G241"/>
  <c r="H241"/>
  <c r="G240"/>
  <c r="H240"/>
  <c r="G239"/>
  <c r="H239"/>
  <c r="G238"/>
  <c r="H238"/>
  <c r="G237"/>
  <c r="H237"/>
  <c r="G236"/>
  <c r="H236"/>
  <c r="G234"/>
  <c r="H234"/>
  <c r="H232"/>
  <c r="H231"/>
  <c r="F232"/>
  <c r="F231"/>
  <c r="G230"/>
  <c r="H230"/>
  <c r="F230"/>
  <c r="G229"/>
  <c r="H229"/>
  <c r="F229"/>
  <c r="G228"/>
  <c r="H228"/>
  <c r="F228"/>
  <c r="G227"/>
  <c r="H227"/>
  <c r="F227"/>
  <c r="G226"/>
  <c r="H226"/>
  <c r="H224"/>
  <c r="F226"/>
  <c r="F224"/>
  <c r="G223"/>
  <c r="H223"/>
  <c r="F223"/>
  <c r="G222"/>
  <c r="H222"/>
  <c r="F222"/>
  <c r="G221"/>
  <c r="H221"/>
  <c r="F221"/>
  <c r="G220"/>
  <c r="H220"/>
  <c r="F220"/>
  <c r="G219"/>
  <c r="H219"/>
  <c r="F219"/>
  <c r="G217"/>
  <c r="H217"/>
  <c r="F217"/>
  <c r="G215"/>
  <c r="H215"/>
  <c r="F215"/>
  <c r="G214"/>
  <c r="H214"/>
  <c r="F214"/>
  <c r="G213"/>
  <c r="H213"/>
  <c r="G212"/>
  <c r="H212"/>
  <c r="G211"/>
  <c r="H211"/>
  <c r="F211"/>
  <c r="G210"/>
  <c r="H210"/>
  <c r="F210"/>
  <c r="G209"/>
  <c r="H209"/>
  <c r="F209"/>
  <c r="G208"/>
  <c r="H208"/>
  <c r="F208"/>
  <c r="G206"/>
  <c r="H206"/>
  <c r="F206"/>
  <c r="G205"/>
  <c r="H205"/>
  <c r="F205"/>
  <c r="G204"/>
  <c r="H204"/>
  <c r="F204"/>
  <c r="G203"/>
  <c r="H203"/>
  <c r="F203"/>
  <c r="G202"/>
  <c r="H202"/>
  <c r="F202"/>
  <c r="G201"/>
  <c r="H201"/>
  <c r="F201"/>
  <c r="G199"/>
  <c r="H199"/>
  <c r="G198"/>
  <c r="H198"/>
  <c r="H196"/>
  <c r="H195"/>
  <c r="F198"/>
  <c r="F196"/>
  <c r="F195"/>
  <c r="G194"/>
  <c r="H194"/>
  <c r="H192"/>
  <c r="F194"/>
  <c r="F192"/>
  <c r="G191"/>
  <c r="H191"/>
  <c r="F191"/>
  <c r="G190"/>
  <c r="H190"/>
  <c r="F190"/>
  <c r="G189"/>
  <c r="H189"/>
  <c r="F189"/>
  <c r="G188"/>
  <c r="H188"/>
  <c r="F188"/>
  <c r="G187"/>
  <c r="H187"/>
  <c r="F187"/>
  <c r="G186"/>
  <c r="H186"/>
  <c r="F186"/>
  <c r="G185"/>
  <c r="H185"/>
  <c r="F185"/>
  <c r="G184"/>
  <c r="H184"/>
  <c r="F184"/>
  <c r="G183"/>
  <c r="H183"/>
  <c r="F183"/>
  <c r="G182"/>
  <c r="H182"/>
  <c r="F182"/>
  <c r="G181"/>
  <c r="H181"/>
  <c r="F181"/>
  <c r="G180"/>
  <c r="H180"/>
  <c r="F180"/>
  <c r="G179"/>
  <c r="H179"/>
  <c r="F179"/>
  <c r="G178"/>
  <c r="H178"/>
  <c r="H176"/>
  <c r="F178"/>
  <c r="F176"/>
  <c r="G175"/>
  <c r="H175"/>
  <c r="F175"/>
  <c r="G174"/>
  <c r="H174"/>
  <c r="F174"/>
  <c r="G173"/>
  <c r="H173"/>
  <c r="F173"/>
  <c r="G171"/>
  <c r="H171"/>
  <c r="F171"/>
  <c r="G169"/>
  <c r="H169"/>
  <c r="F169"/>
  <c r="G168"/>
  <c r="H168"/>
  <c r="F168"/>
  <c r="G166"/>
  <c r="H166"/>
  <c r="F166"/>
  <c r="G165"/>
  <c r="H165"/>
  <c r="F165"/>
  <c r="G164"/>
  <c r="H164"/>
  <c r="F164"/>
  <c r="G163"/>
  <c r="H163"/>
  <c r="F163"/>
  <c r="G162"/>
  <c r="H162"/>
  <c r="F162"/>
  <c r="G161"/>
  <c r="H161"/>
  <c r="F161"/>
  <c r="G160"/>
  <c r="H160"/>
  <c r="F160"/>
  <c r="G159"/>
  <c r="H159"/>
  <c r="F159"/>
  <c r="G158"/>
  <c r="H158"/>
  <c r="F158"/>
  <c r="G157"/>
  <c r="H157"/>
  <c r="F157"/>
  <c r="G156"/>
  <c r="H156"/>
  <c r="F156"/>
  <c r="G154"/>
  <c r="H154"/>
  <c r="F154"/>
  <c r="G153"/>
  <c r="H153"/>
  <c r="F153"/>
  <c r="G151"/>
  <c r="H151"/>
  <c r="F151"/>
  <c r="G150"/>
  <c r="H150"/>
  <c r="F150"/>
  <c r="G149"/>
  <c r="H149"/>
  <c r="F149"/>
  <c r="G148"/>
  <c r="H148"/>
  <c r="F148"/>
  <c r="G146"/>
  <c r="H146"/>
  <c r="F146"/>
  <c r="G145"/>
  <c r="H145"/>
  <c r="H143"/>
  <c r="C21" i="11"/>
  <c r="C20"/>
  <c r="H142" i="10"/>
  <c r="F145"/>
  <c r="F143"/>
  <c r="B21" i="11"/>
  <c r="B20" s="1"/>
  <c r="F142" i="10"/>
  <c r="G141"/>
  <c r="H141"/>
  <c r="F141"/>
  <c r="G140"/>
  <c r="H140"/>
  <c r="F140"/>
  <c r="G139"/>
  <c r="H139"/>
  <c r="G138"/>
  <c r="H138"/>
  <c r="G137"/>
  <c r="H137"/>
  <c r="F137"/>
  <c r="G135"/>
  <c r="H135"/>
  <c r="H133"/>
  <c r="H132"/>
  <c r="H131"/>
  <c r="F135"/>
  <c r="F133"/>
  <c r="F132"/>
  <c r="F131"/>
  <c r="G130"/>
  <c r="H130"/>
  <c r="F130"/>
  <c r="G129"/>
  <c r="H129"/>
  <c r="F129"/>
  <c r="G128"/>
  <c r="H128"/>
  <c r="F128"/>
  <c r="F126"/>
  <c r="G125"/>
  <c r="H125"/>
  <c r="F125"/>
  <c r="G124"/>
  <c r="H124"/>
  <c r="F124"/>
  <c r="G122"/>
  <c r="H122"/>
  <c r="F122"/>
  <c r="G120"/>
  <c r="H120"/>
  <c r="F120"/>
  <c r="G119"/>
  <c r="H119"/>
  <c r="F119"/>
  <c r="G118"/>
  <c r="H118"/>
  <c r="F118"/>
  <c r="G116"/>
  <c r="H116"/>
  <c r="F116"/>
  <c r="G115"/>
  <c r="H115"/>
  <c r="F115"/>
  <c r="G114"/>
  <c r="H114"/>
  <c r="F114"/>
  <c r="G113"/>
  <c r="H113"/>
  <c r="F113"/>
  <c r="G112"/>
  <c r="H112"/>
  <c r="F112"/>
  <c r="G111"/>
  <c r="H111"/>
  <c r="F111"/>
  <c r="G110"/>
  <c r="H110"/>
  <c r="F110"/>
  <c r="G109"/>
  <c r="H109"/>
  <c r="F109"/>
  <c r="G108"/>
  <c r="H108"/>
  <c r="F108"/>
  <c r="G107"/>
  <c r="H107"/>
  <c r="F107"/>
  <c r="G105"/>
  <c r="H105"/>
  <c r="F105"/>
  <c r="G104"/>
  <c r="H104"/>
  <c r="F104"/>
  <c r="G103"/>
  <c r="H103"/>
  <c r="F103"/>
  <c r="G101"/>
  <c r="H101"/>
  <c r="F101"/>
  <c r="G99"/>
  <c r="H99"/>
  <c r="F99"/>
  <c r="G98"/>
  <c r="H98"/>
  <c r="F98"/>
  <c r="G97"/>
  <c r="H97"/>
  <c r="F97"/>
  <c r="G96"/>
  <c r="H96"/>
  <c r="F96"/>
  <c r="G95"/>
  <c r="H95"/>
  <c r="F95"/>
  <c r="G94"/>
  <c r="H94"/>
  <c r="F94"/>
  <c r="G93"/>
  <c r="H93"/>
  <c r="F93"/>
  <c r="G92"/>
  <c r="H92"/>
  <c r="F92"/>
  <c r="G91"/>
  <c r="H91"/>
  <c r="F91"/>
  <c r="G90"/>
  <c r="H90"/>
  <c r="F90"/>
  <c r="G88"/>
  <c r="H88"/>
  <c r="F88"/>
  <c r="G87"/>
  <c r="H87"/>
  <c r="F87"/>
  <c r="G86"/>
  <c r="H86"/>
  <c r="F86"/>
  <c r="G85"/>
  <c r="H85"/>
  <c r="F85"/>
  <c r="G84"/>
  <c r="H84"/>
  <c r="H82"/>
  <c r="C15" i="11"/>
  <c r="C14" s="1"/>
  <c r="C13" s="1"/>
  <c r="H81" i="10"/>
  <c r="H80"/>
  <c r="F84"/>
  <c r="F82"/>
  <c r="B15" i="11"/>
  <c r="B14" s="1"/>
  <c r="B13" s="1"/>
  <c r="F81" i="10"/>
  <c r="F80"/>
  <c r="G79"/>
  <c r="H79"/>
  <c r="F79"/>
  <c r="G78"/>
  <c r="H78"/>
  <c r="F78"/>
  <c r="G77"/>
  <c r="H77"/>
  <c r="F77"/>
  <c r="G76"/>
  <c r="H76"/>
  <c r="F76"/>
  <c r="G75"/>
  <c r="H75"/>
  <c r="F75"/>
  <c r="G74"/>
  <c r="H74"/>
  <c r="F74"/>
  <c r="G73"/>
  <c r="H73"/>
  <c r="F73"/>
  <c r="G72"/>
  <c r="H72"/>
  <c r="F72"/>
  <c r="G71"/>
  <c r="H71"/>
  <c r="F71"/>
  <c r="G70"/>
  <c r="H70"/>
  <c r="F70"/>
  <c r="G69"/>
  <c r="H69"/>
  <c r="F69"/>
  <c r="G68"/>
  <c r="H68"/>
  <c r="F68"/>
  <c r="G67"/>
  <c r="H67"/>
  <c r="F67"/>
  <c r="G66"/>
  <c r="H66"/>
  <c r="F66"/>
  <c r="G65"/>
  <c r="H65"/>
  <c r="F65"/>
  <c r="G64"/>
  <c r="H64"/>
  <c r="F64"/>
  <c r="G63"/>
  <c r="H63"/>
  <c r="F63"/>
  <c r="G62"/>
  <c r="H62"/>
  <c r="F62"/>
  <c r="G61"/>
  <c r="H61"/>
  <c r="F61"/>
  <c r="G60"/>
  <c r="H60"/>
  <c r="F60"/>
  <c r="G59"/>
  <c r="H59"/>
  <c r="F59"/>
  <c r="G58"/>
  <c r="H58"/>
  <c r="F58"/>
  <c r="G57"/>
  <c r="H57"/>
  <c r="F57"/>
  <c r="G56"/>
  <c r="H56"/>
  <c r="F56"/>
  <c r="G55"/>
  <c r="H55"/>
  <c r="F55"/>
  <c r="G54"/>
  <c r="H54"/>
  <c r="F54"/>
  <c r="G53"/>
  <c r="H53"/>
  <c r="F53"/>
  <c r="G52"/>
  <c r="H52"/>
  <c r="F52"/>
  <c r="G51"/>
  <c r="H51"/>
  <c r="F51"/>
  <c r="G50"/>
  <c r="H50"/>
  <c r="F50"/>
  <c r="G49"/>
  <c r="H49"/>
  <c r="F49"/>
  <c r="G48"/>
  <c r="H48"/>
  <c r="F48"/>
  <c r="G47"/>
  <c r="H47"/>
  <c r="F47"/>
  <c r="G46"/>
  <c r="H46"/>
  <c r="F46"/>
  <c r="G45"/>
  <c r="H45"/>
  <c r="F45"/>
  <c r="G44"/>
  <c r="H44"/>
  <c r="F44"/>
  <c r="G43"/>
  <c r="H43"/>
  <c r="F43"/>
  <c r="G42"/>
  <c r="H42"/>
  <c r="F42"/>
  <c r="G41"/>
  <c r="H41"/>
  <c r="F41"/>
  <c r="G40"/>
  <c r="H40"/>
  <c r="F40"/>
  <c r="G39"/>
  <c r="H39"/>
  <c r="F39"/>
  <c r="G38"/>
  <c r="H38"/>
  <c r="F38"/>
  <c r="G37"/>
  <c r="H37"/>
  <c r="F37"/>
  <c r="G36"/>
  <c r="H36"/>
  <c r="F36"/>
  <c r="G35"/>
  <c r="H35"/>
  <c r="F35"/>
  <c r="G34"/>
  <c r="H34"/>
  <c r="F34"/>
  <c r="G33"/>
  <c r="H33"/>
  <c r="F33"/>
  <c r="G32"/>
  <c r="H32"/>
  <c r="F32"/>
  <c r="G31"/>
  <c r="H31"/>
  <c r="F31"/>
  <c r="G30"/>
  <c r="H30"/>
  <c r="F30"/>
  <c r="G29"/>
  <c r="H29"/>
  <c r="F29"/>
  <c r="G28"/>
  <c r="H28"/>
  <c r="F28"/>
  <c r="G27"/>
  <c r="H27"/>
  <c r="F27"/>
  <c r="G26"/>
  <c r="H26"/>
  <c r="F26"/>
  <c r="G23"/>
  <c r="H23"/>
  <c r="F23"/>
  <c r="F21"/>
  <c r="G17"/>
  <c r="H17"/>
  <c r="F17"/>
  <c r="G15"/>
  <c r="H15"/>
  <c r="F15"/>
  <c r="G14"/>
  <c r="H14"/>
  <c r="F14"/>
  <c r="G13"/>
  <c r="H13"/>
  <c r="F13"/>
  <c r="G12"/>
  <c r="H12"/>
  <c r="F12"/>
  <c r="G11"/>
  <c r="H11"/>
  <c r="H9"/>
  <c r="F11"/>
  <c r="F9"/>
  <c r="B10" i="11"/>
  <c r="G2466" i="2"/>
  <c r="G2465"/>
  <c r="G2464"/>
  <c r="G2463"/>
  <c r="C10" i="11"/>
  <c r="E20" i="10"/>
  <c r="G20" s="1"/>
  <c r="H20" s="1"/>
  <c r="H18" s="1"/>
  <c r="G193" i="2"/>
  <c r="G192"/>
  <c r="G191"/>
  <c r="F20" i="10"/>
  <c r="F18" s="1"/>
  <c r="G637" i="2"/>
  <c r="G691" i="10"/>
  <c r="H691" s="1"/>
  <c r="H689" s="1"/>
  <c r="H688" s="1"/>
  <c r="F691"/>
  <c r="F689" s="1"/>
  <c r="F688" s="1"/>
  <c r="G2179" i="2"/>
  <c r="G2178"/>
  <c r="G8"/>
  <c r="G683"/>
  <c r="G481"/>
  <c r="G480"/>
  <c r="G479"/>
  <c r="G7"/>
  <c r="B11" i="11" l="1"/>
  <c r="B9" s="1"/>
  <c r="F8" i="10"/>
  <c r="C11" i="11"/>
  <c r="H8" i="10"/>
  <c r="B17" i="11"/>
  <c r="C17"/>
  <c r="C56"/>
  <c r="C55" s="1"/>
  <c r="H687" i="10"/>
  <c r="B56" i="11"/>
  <c r="B55" s="1"/>
  <c r="F687" i="10"/>
  <c r="C9" i="11"/>
  <c r="C8" s="1"/>
  <c r="H7" i="10" l="1"/>
  <c r="L11" s="1"/>
  <c r="B8" i="11"/>
  <c r="F7" i="10"/>
  <c r="F2" i="31" s="1"/>
  <c r="G9" l="1"/>
  <c r="G13"/>
  <c r="G17"/>
  <c r="G21"/>
  <c r="G25"/>
  <c r="G28"/>
  <c r="G33"/>
  <c r="G38"/>
  <c r="G41"/>
  <c r="G45"/>
  <c r="G49"/>
  <c r="G53"/>
  <c r="G57"/>
  <c r="G62"/>
  <c r="G65"/>
  <c r="G69"/>
  <c r="G73"/>
  <c r="G77"/>
  <c r="G81"/>
  <c r="G85"/>
  <c r="G89"/>
  <c r="G93"/>
  <c r="G97"/>
  <c r="G100"/>
  <c r="G105"/>
  <c r="G109"/>
  <c r="G113"/>
  <c r="G117"/>
  <c r="G121"/>
  <c r="G124"/>
  <c r="G129"/>
  <c r="G133"/>
  <c r="G137"/>
  <c r="G141"/>
  <c r="G145"/>
  <c r="G149"/>
  <c r="G153"/>
  <c r="G157"/>
  <c r="G161"/>
  <c r="G165"/>
  <c r="G169"/>
  <c r="G173"/>
  <c r="G177"/>
  <c r="G181"/>
  <c r="G185"/>
  <c r="G189"/>
  <c r="G193"/>
  <c r="G197"/>
  <c r="G201"/>
  <c r="G205"/>
  <c r="G209"/>
  <c r="G213"/>
  <c r="G217"/>
  <c r="G221"/>
  <c r="G225"/>
  <c r="G229"/>
  <c r="G233"/>
  <c r="G237"/>
  <c r="G241"/>
  <c r="G245"/>
  <c r="G249"/>
  <c r="G253"/>
  <c r="G257"/>
  <c r="G260"/>
  <c r="G361"/>
  <c r="G357"/>
  <c r="G353"/>
  <c r="G349"/>
  <c r="G345"/>
  <c r="G342"/>
  <c r="G337"/>
  <c r="G333"/>
  <c r="G329"/>
  <c r="G325"/>
  <c r="G321"/>
  <c r="G319"/>
  <c r="G314"/>
  <c r="G309"/>
  <c r="G305"/>
  <c r="G301"/>
  <c r="G297"/>
  <c r="G293"/>
  <c r="G289"/>
  <c r="G285"/>
  <c r="G281"/>
  <c r="G277"/>
  <c r="G273"/>
  <c r="G269"/>
  <c r="G264"/>
  <c r="G11"/>
  <c r="G19"/>
  <c r="G24"/>
  <c r="G31"/>
  <c r="G37"/>
  <c r="G47"/>
  <c r="G51"/>
  <c r="G60"/>
  <c r="G63"/>
  <c r="G71"/>
  <c r="G79"/>
  <c r="G87"/>
  <c r="G91"/>
  <c r="G99"/>
  <c r="G102"/>
  <c r="G111"/>
  <c r="G119"/>
  <c r="G123"/>
  <c r="G131"/>
  <c r="G135"/>
  <c r="G143"/>
  <c r="G147"/>
  <c r="G155"/>
  <c r="G162"/>
  <c r="G167"/>
  <c r="G175"/>
  <c r="G183"/>
  <c r="G191"/>
  <c r="G199"/>
  <c r="G203"/>
  <c r="G211"/>
  <c r="G219"/>
  <c r="G223"/>
  <c r="G231"/>
  <c r="G239"/>
  <c r="G243"/>
  <c r="G251"/>
  <c r="G265"/>
  <c r="G359"/>
  <c r="G12"/>
  <c r="G16"/>
  <c r="G20"/>
  <c r="G23"/>
  <c r="G29"/>
  <c r="G32"/>
  <c r="G36"/>
  <c r="G40"/>
  <c r="G44"/>
  <c r="G48"/>
  <c r="G52"/>
  <c r="G56"/>
  <c r="G61"/>
  <c r="G64"/>
  <c r="G68"/>
  <c r="G72"/>
  <c r="G76"/>
  <c r="G80"/>
  <c r="G84"/>
  <c r="G88"/>
  <c r="G92"/>
  <c r="G96"/>
  <c r="G104"/>
  <c r="G103"/>
  <c r="G108"/>
  <c r="G112"/>
  <c r="G116"/>
  <c r="G120"/>
  <c r="G128"/>
  <c r="G127"/>
  <c r="G132"/>
  <c r="G136"/>
  <c r="G140"/>
  <c r="G144"/>
  <c r="G148"/>
  <c r="G152"/>
  <c r="G156"/>
  <c r="G160"/>
  <c r="G163"/>
  <c r="G168"/>
  <c r="G172"/>
  <c r="G176"/>
  <c r="G180"/>
  <c r="G184"/>
  <c r="G188"/>
  <c r="G192"/>
  <c r="G196"/>
  <c r="G200"/>
  <c r="G204"/>
  <c r="G208"/>
  <c r="G212"/>
  <c r="G216"/>
  <c r="G220"/>
  <c r="G224"/>
  <c r="G228"/>
  <c r="G232"/>
  <c r="G236"/>
  <c r="G240"/>
  <c r="G244"/>
  <c r="G248"/>
  <c r="G252"/>
  <c r="G256"/>
  <c r="G259"/>
  <c r="G358"/>
  <c r="G354"/>
  <c r="G350"/>
  <c r="G346"/>
  <c r="G343"/>
  <c r="G338"/>
  <c r="G334"/>
  <c r="G330"/>
  <c r="G326"/>
  <c r="G322"/>
  <c r="G318"/>
  <c r="G315"/>
  <c r="G310"/>
  <c r="G306"/>
  <c r="G302"/>
  <c r="G298"/>
  <c r="G294"/>
  <c r="G290"/>
  <c r="G286"/>
  <c r="G282"/>
  <c r="G278"/>
  <c r="G274"/>
  <c r="G270"/>
  <c r="G266"/>
  <c r="G261"/>
  <c r="G6"/>
  <c r="H6" s="1"/>
  <c r="G15"/>
  <c r="G27"/>
  <c r="G35"/>
  <c r="G43"/>
  <c r="G55"/>
  <c r="G67"/>
  <c r="G75"/>
  <c r="G83"/>
  <c r="G95"/>
  <c r="G107"/>
  <c r="G115"/>
  <c r="G126"/>
  <c r="G139"/>
  <c r="G151"/>
  <c r="G159"/>
  <c r="G171"/>
  <c r="G179"/>
  <c r="G187"/>
  <c r="G195"/>
  <c r="G207"/>
  <c r="G215"/>
  <c r="G227"/>
  <c r="G235"/>
  <c r="G247"/>
  <c r="G255"/>
  <c r="G7"/>
  <c r="H7" s="1"/>
  <c r="G355"/>
  <c r="G10"/>
  <c r="G14"/>
  <c r="G18"/>
  <c r="G22"/>
  <c r="G26"/>
  <c r="G30"/>
  <c r="G34"/>
  <c r="G39"/>
  <c r="G42"/>
  <c r="G46"/>
  <c r="G50"/>
  <c r="G54"/>
  <c r="G58"/>
  <c r="G59"/>
  <c r="G66"/>
  <c r="G70"/>
  <c r="G74"/>
  <c r="G78"/>
  <c r="G82"/>
  <c r="G86"/>
  <c r="G90"/>
  <c r="G94"/>
  <c r="G98"/>
  <c r="G101"/>
  <c r="G106"/>
  <c r="G110"/>
  <c r="G114"/>
  <c r="G118"/>
  <c r="G122"/>
  <c r="G125"/>
  <c r="G130"/>
  <c r="G134"/>
  <c r="G138"/>
  <c r="G142"/>
  <c r="G146"/>
  <c r="G150"/>
  <c r="G154"/>
  <c r="G158"/>
  <c r="G164"/>
  <c r="G166"/>
  <c r="G170"/>
  <c r="G174"/>
  <c r="G178"/>
  <c r="G182"/>
  <c r="G186"/>
  <c r="G190"/>
  <c r="G194"/>
  <c r="G198"/>
  <c r="G202"/>
  <c r="G206"/>
  <c r="G210"/>
  <c r="G214"/>
  <c r="G218"/>
  <c r="G222"/>
  <c r="G226"/>
  <c r="G230"/>
  <c r="G234"/>
  <c r="G238"/>
  <c r="G242"/>
  <c r="G246"/>
  <c r="G250"/>
  <c r="G254"/>
  <c r="G258"/>
  <c r="G8"/>
  <c r="H8" s="1"/>
  <c r="G360"/>
  <c r="G356"/>
  <c r="G352"/>
  <c r="G348"/>
  <c r="G339"/>
  <c r="G341"/>
  <c r="G336"/>
  <c r="G332"/>
  <c r="G328"/>
  <c r="G324"/>
  <c r="G320"/>
  <c r="G317"/>
  <c r="G313"/>
  <c r="G308"/>
  <c r="G304"/>
  <c r="G300"/>
  <c r="G296"/>
  <c r="G292"/>
  <c r="G288"/>
  <c r="G284"/>
  <c r="G280"/>
  <c r="G276"/>
  <c r="G272"/>
  <c r="G268"/>
  <c r="G263"/>
  <c r="G340"/>
  <c r="G323"/>
  <c r="G307"/>
  <c r="G291"/>
  <c r="G275"/>
  <c r="G344"/>
  <c r="G327"/>
  <c r="G311"/>
  <c r="G295"/>
  <c r="G279"/>
  <c r="G262"/>
  <c r="G335"/>
  <c r="G287"/>
  <c r="G347"/>
  <c r="G331"/>
  <c r="G316"/>
  <c r="G299"/>
  <c r="G283"/>
  <c r="G267"/>
  <c r="G351"/>
  <c r="G312"/>
  <c r="G303"/>
  <c r="G271"/>
  <c r="H9" l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217" s="1"/>
  <c r="H218" s="1"/>
  <c r="H219" s="1"/>
  <c r="H220" s="1"/>
  <c r="H221" s="1"/>
  <c r="H222" s="1"/>
  <c r="H223" s="1"/>
  <c r="H224" s="1"/>
  <c r="H225" s="1"/>
  <c r="H226" s="1"/>
  <c r="H227" s="1"/>
  <c r="H228" s="1"/>
  <c r="H229" s="1"/>
  <c r="H230" s="1"/>
  <c r="H231" s="1"/>
  <c r="H232" s="1"/>
  <c r="H233" s="1"/>
  <c r="H234" s="1"/>
  <c r="H235" s="1"/>
  <c r="H236" s="1"/>
  <c r="H237" s="1"/>
  <c r="H238" s="1"/>
  <c r="H239" s="1"/>
  <c r="H240" s="1"/>
  <c r="H241" s="1"/>
  <c r="H242" s="1"/>
  <c r="H243" s="1"/>
  <c r="H244" s="1"/>
  <c r="H245" s="1"/>
  <c r="H246" s="1"/>
  <c r="H247" s="1"/>
  <c r="H248" s="1"/>
  <c r="H249" s="1"/>
  <c r="H250" s="1"/>
  <c r="H251" s="1"/>
  <c r="H252" s="1"/>
  <c r="H253" s="1"/>
  <c r="H254" s="1"/>
  <c r="H255" s="1"/>
  <c r="H256" s="1"/>
  <c r="H257" s="1"/>
  <c r="H258" s="1"/>
  <c r="H259" s="1"/>
  <c r="H260" s="1"/>
  <c r="H261" s="1"/>
  <c r="H262" s="1"/>
  <c r="H263" s="1"/>
  <c r="H264" s="1"/>
  <c r="H265" s="1"/>
  <c r="H266" s="1"/>
  <c r="H267" s="1"/>
  <c r="H268" s="1"/>
  <c r="H269" s="1"/>
  <c r="H270" s="1"/>
  <c r="H271" s="1"/>
  <c r="H272" s="1"/>
  <c r="H273" s="1"/>
  <c r="H274" s="1"/>
  <c r="H275" s="1"/>
  <c r="H276" s="1"/>
  <c r="H277" s="1"/>
  <c r="H278" s="1"/>
  <c r="H279" s="1"/>
  <c r="H280" s="1"/>
  <c r="H281" s="1"/>
  <c r="H282" s="1"/>
  <c r="H283" s="1"/>
  <c r="H284" s="1"/>
  <c r="H285" s="1"/>
  <c r="H286" s="1"/>
  <c r="H287" s="1"/>
  <c r="H288" s="1"/>
  <c r="H289" s="1"/>
  <c r="H290" s="1"/>
  <c r="H291" s="1"/>
  <c r="H292" s="1"/>
  <c r="H293" s="1"/>
  <c r="H294" s="1"/>
  <c r="H295" s="1"/>
  <c r="H296" s="1"/>
  <c r="H297" s="1"/>
  <c r="H298" s="1"/>
  <c r="H299" s="1"/>
  <c r="H300" s="1"/>
  <c r="H301" s="1"/>
  <c r="H302" s="1"/>
  <c r="H303" s="1"/>
  <c r="H304" s="1"/>
  <c r="H305" s="1"/>
  <c r="H306" s="1"/>
  <c r="H307" s="1"/>
  <c r="H308" s="1"/>
  <c r="H309" s="1"/>
  <c r="H310" s="1"/>
  <c r="H311" s="1"/>
  <c r="H312" s="1"/>
  <c r="H313" s="1"/>
  <c r="H314" s="1"/>
  <c r="H315" s="1"/>
  <c r="H316" s="1"/>
  <c r="H317" s="1"/>
  <c r="H318" s="1"/>
  <c r="H319" s="1"/>
  <c r="H320" s="1"/>
  <c r="H321" s="1"/>
  <c r="H322" s="1"/>
  <c r="H323" s="1"/>
  <c r="H324" s="1"/>
  <c r="H325" s="1"/>
  <c r="H326" s="1"/>
  <c r="H327" s="1"/>
  <c r="H328" s="1"/>
  <c r="H329" s="1"/>
  <c r="H330" s="1"/>
  <c r="H331" s="1"/>
  <c r="H332" s="1"/>
  <c r="H333" s="1"/>
  <c r="H334" s="1"/>
  <c r="H335" s="1"/>
  <c r="H336" s="1"/>
  <c r="H337" s="1"/>
  <c r="H338" s="1"/>
  <c r="H339" s="1"/>
  <c r="H340" s="1"/>
  <c r="H341" s="1"/>
  <c r="H342" s="1"/>
  <c r="H343" s="1"/>
  <c r="H344" s="1"/>
  <c r="H345" s="1"/>
  <c r="H346" s="1"/>
  <c r="H347" s="1"/>
  <c r="H348" s="1"/>
  <c r="H349" s="1"/>
  <c r="H350" s="1"/>
  <c r="H351" s="1"/>
  <c r="H352" s="1"/>
  <c r="H353" s="1"/>
  <c r="H354" s="1"/>
  <c r="H355" s="1"/>
  <c r="H356" s="1"/>
  <c r="H357" s="1"/>
  <c r="H358" s="1"/>
  <c r="H359" s="1"/>
  <c r="H360" s="1"/>
  <c r="H361" s="1"/>
</calcChain>
</file>

<file path=xl/sharedStrings.xml><?xml version="1.0" encoding="utf-8"?>
<sst xmlns="http://schemas.openxmlformats.org/spreadsheetml/2006/main" count="16355" uniqueCount="3673">
  <si>
    <t xml:space="preserve">                                              ORÇAMENTO SINTÉTICO</t>
  </si>
  <si>
    <t xml:space="preserve">                                              000393  -  SES ORATÓRIOS  -    Pep: SE12000/B0</t>
  </si>
  <si>
    <t xml:space="preserve">                                              Localidade: ORATÓRIOS  -    Base de Dados: SIDM1017 - SINAPI - Região de Belo Horizonte - MG - DESONERAD</t>
  </si>
  <si>
    <t xml:space="preserve">                                              Orçamentista: JOANA TALIBERTI</t>
  </si>
  <si>
    <t>Código</t>
  </si>
  <si>
    <t>Denominação</t>
  </si>
  <si>
    <t>Un.</t>
  </si>
  <si>
    <t>Quant.</t>
  </si>
  <si>
    <t>Unitário $</t>
  </si>
  <si>
    <t>TOTAL DO ORÇAMENTO</t>
  </si>
  <si>
    <t>SE12000/B0/</t>
  </si>
  <si>
    <t>ITENS DE RATEIO</t>
  </si>
  <si>
    <t>SE12000/B0/IRT01</t>
  </si>
  <si>
    <t xml:space="preserve"> CANTEIRO DE OBRAS</t>
  </si>
  <si>
    <t>SE12000/B0/IRT01/IRT01</t>
  </si>
  <si>
    <t xml:space="preserve">   Serviços Preliminares</t>
  </si>
  <si>
    <t>SE12000/B0/IRT01/IRT01*302</t>
  </si>
  <si>
    <t xml:space="preserve">93212 </t>
  </si>
  <si>
    <t>EXECUÇÃO DE SANITÁRIO E VESTIÁRIO EM CANTEIRO DE OBRA EM CHAPA DE MADEIRA COMPENSADA, NÃO INCLUSO MOBILIÁRIO. AF_02/2016</t>
  </si>
  <si>
    <t>M2</t>
  </si>
  <si>
    <t xml:space="preserve">93584 </t>
  </si>
  <si>
    <t>EXECUÇÃO DE DEPÓSITO EM CANTEIRO DE OBRA EM CHAPA DE MADEIRA COMPENSADA, NÃO INCLUSO MOBILIÁRIO. AF_04/2016</t>
  </si>
  <si>
    <t xml:space="preserve">93207 </t>
  </si>
  <si>
    <t>EXECUÇÃO DE ESCRITÓRIO EM CANTEIRO DE OBRA EM CHAPA DE MADEIRA COMPENSADA, NÃO INCLUSO MOBILIÁRIO E EQUIPAMENTOS. AF_02/2016</t>
  </si>
  <si>
    <t xml:space="preserve">74209/1 </t>
  </si>
  <si>
    <t>PLACA DE OBRA EM CHAPA DE ACO GALVANIZADO</t>
  </si>
  <si>
    <t>65 000 066</t>
  </si>
  <si>
    <t>ESTACA - BATE ESTACAS COMPLETO PARA CRAVACAO DE ESTACAS COM CAPACIDADE DE SUPORTE DE CARGA ATE 80 TONELADAS - MOBILIZACAO E DESMOBILIZACAO</t>
  </si>
  <si>
    <t>UN</t>
  </si>
  <si>
    <t xml:space="preserve">   Serviços Diversos</t>
  </si>
  <si>
    <t>SE12000/B0/IRT01/IRT01*314</t>
  </si>
  <si>
    <t>65 003 839</t>
  </si>
  <si>
    <t>MOBILIZACAO E DESMOBILIZACAO DE EQUIPE, EQUIPAMENTOS E MATERIAIS PARA APLICACAO DE REVESTIMENTO EM RESINA ESTER VINILICA REFORCADA COM FIBRA DE VIDRO PARA PROTEC</t>
  </si>
  <si>
    <t>KM</t>
  </si>
  <si>
    <t xml:space="preserve"> ADMINISTRAÇÃO LOCAL DA OBRA</t>
  </si>
  <si>
    <t>SE12000/B0/IRT01/IRT02</t>
  </si>
  <si>
    <t xml:space="preserve">   Serviços Específicos</t>
  </si>
  <si>
    <t>SE12000/B0/IRT01/IRT02*329</t>
  </si>
  <si>
    <t>SE12000/B0-S014</t>
  </si>
  <si>
    <t>ADMINISTRAÇÃO LOCAL E MANUTENÇÃO DO CANTEIRO DE OBRAS</t>
  </si>
  <si>
    <t>MES</t>
  </si>
  <si>
    <t xml:space="preserve"> INSTALAÇÕES ELÉTRICAS</t>
  </si>
  <si>
    <t>SE12000/B0/IRT01/IRT03</t>
  </si>
  <si>
    <t xml:space="preserve">   Movimento de Terra</t>
  </si>
  <si>
    <t>SE12000/B0/IRT01/IRT03*304</t>
  </si>
  <si>
    <t xml:space="preserve">89885 </t>
  </si>
  <si>
    <t>ESCAVAÇÃO VERTICAL A CÉU ABERTO, INCLUINDO CARGA, DESCARGA E TRANSPORTE, EM SOLO DE 1ª CATEGORIA COM ESCAVADEIRA HIDRÁULICA (CAÇAMBA: 0,8 M³ / 111 HP), FROTA DE 3 CAMINHÕES BASCULA</t>
  </si>
  <si>
    <t>M3</t>
  </si>
  <si>
    <t xml:space="preserve">   Instalação Elétrica</t>
  </si>
  <si>
    <t>SE12000/B0/IRT01/IRT03*323</t>
  </si>
  <si>
    <t xml:space="preserve">91871 </t>
  </si>
  <si>
    <t>ELETRODUTO RÍGIDO ROSCÁVEL, PVC, DN 25 MM (3/4"), PARA CIRCUITOS TERMINAIS, INSTALADO EM PAREDE - FORNECIMENTO E INSTALAÇÃO. AF_12/2015</t>
  </si>
  <si>
    <t>M</t>
  </si>
  <si>
    <t>SE12000/B0-S045</t>
  </si>
  <si>
    <t>CJ</t>
  </si>
  <si>
    <t xml:space="preserve">91872 </t>
  </si>
  <si>
    <t>ELETRODUTO RÍGIDO ROSCÁVEL, PVC, DN 32 MM (1"), PARA CIRCUITOS TERMINAIS, INSTALADO EM PAREDE - FORNECIMENTO E INSTALAÇÃO. AF_12/2015</t>
  </si>
  <si>
    <t xml:space="preserve">93009 </t>
  </si>
  <si>
    <t>ELETRODUTO RÍGIDO ROSCÁVEL, PVC, DN 60 MM (2") - FORNECIMENTO E INSTALAÇÃO. AF_12/2015</t>
  </si>
  <si>
    <t xml:space="preserve">93011 </t>
  </si>
  <si>
    <t>ELETRODUTO RÍGIDO ROSCÁVEL, PVC, DN 85 MM (3") - FORNECIMENTO E INSTALAÇÃO. AF_12/2015</t>
  </si>
  <si>
    <t xml:space="preserve">73798/3 </t>
  </si>
  <si>
    <t>DUTO ESPIRAL FLEXIVEL SINGELO PEAD D=75MM(3") REVESTIDO COM PVC COM FIO GUIA DE ACO GALVANIZADO, LANCADO DIRETO NO SOLO, INCL CONEXOES</t>
  </si>
  <si>
    <t>SE12000/B0-S030</t>
  </si>
  <si>
    <t>ENVELOPE DE CONCRETO PARA PROTEÇÃO DE TUBOS ENTERRADO -  CONCRETO TIPO A FCK = 13,5 MPA</t>
  </si>
  <si>
    <t xml:space="preserve">91914 </t>
  </si>
  <si>
    <t>CURVA 90 GRAUS PARA ELETRODUTO, PVC, ROSCÁVEL, DN 25 MM (3/4"), PARA CIRCUITOS TERMINAIS, INSTALADA EM PAREDE - FORNECIMENTO E INSTALAÇÃO. AF_12/2015</t>
  </si>
  <si>
    <t xml:space="preserve">91917 </t>
  </si>
  <si>
    <t>CURVA 90 GRAUS PARA ELETRODUTO, PVC, ROSCÁVEL, DN 32 MM (1"), PARA CIRCUITOS TERMINAIS, INSTALADA EM PAREDE - FORNECIMENTO E INSTALAÇÃO. AF_12/2015</t>
  </si>
  <si>
    <t xml:space="preserve">93020 </t>
  </si>
  <si>
    <t>CURVA 90 GRAUS PARA ELETRODUTO, PVC, ROSCÁVEL, DN 60 MM (2") - FORNECIMENTO E INSTALAÇÃO. AF_12/2015</t>
  </si>
  <si>
    <t xml:space="preserve">93024 </t>
  </si>
  <si>
    <t>CURVA 90 GRAUS PARA ELETRODUTO, PVC, ROSCÁVEL, DN 85 MM (3") - FORNECIMENTO E INSTALAÇÃO. AF_12/2015</t>
  </si>
  <si>
    <t xml:space="preserve">91884 </t>
  </si>
  <si>
    <t>LUVA PARA ELETRODUTO, PVC, ROSCÁVEL, DN 25 MM (3/4"), PARA CIRCUITOS TERMINAIS, INSTALADA EM PAREDE - FORNECIMENTO E INSTALAÇÃO. AF_12/2015</t>
  </si>
  <si>
    <t xml:space="preserve">91885 </t>
  </si>
  <si>
    <t>LUVA PARA ELETRODUTO, PVC, ROSCÁVEL, DN 32 MM (1"), PARA CIRCUITOS TERMINAIS, INSTALADA EM PAREDE - FORNECIMENTO E INSTALAÇÃO. AF_12/2015</t>
  </si>
  <si>
    <t xml:space="preserve">93014 </t>
  </si>
  <si>
    <t>LUVA PARA ELETRODUTO, PVC, ROSCÁVEL, DN 60 MM (2") - FORNECIMENTO E INSTALAÇÃO. AF_12/2015</t>
  </si>
  <si>
    <t xml:space="preserve">93016 </t>
  </si>
  <si>
    <t>LUVA PARA ELETRODUTO, PVC, ROSCÁVEL, DN 85 MM (3") - FORNECIMENTO E INSTALAÇÃO. AF_12/2015</t>
  </si>
  <si>
    <t xml:space="preserve">91926 </t>
  </si>
  <si>
    <t>CABO DE COBRE FLEXÍVEL ISOLADO, 2,5 MM², ANTI-CHAMA 450/750 V, PARA CIRCUITOS TERMINAIS - FORNECIMENTO E INSTALAÇÃO. AF_12/2015</t>
  </si>
  <si>
    <t xml:space="preserve">91930 </t>
  </si>
  <si>
    <t>CABO DE COBRE FLEXÍVEL ISOLADO, 6 MM², ANTI-CHAMA 450/750 V, PARA CIRCUITOS TERMINAIS - FORNECIMENTO E INSTALAÇÃO. AF_12/2015</t>
  </si>
  <si>
    <t xml:space="preserve">91925 </t>
  </si>
  <si>
    <t>CABO DE COBRE FLEXÍVEL ISOLADO, 1,5 MM², ANTI-CHAMA 0,6/1,0 KV, PARA CIRCUITOS TERMINAIS - FORNECIMENTO E INSTALAÇÃO. AF_12/2015</t>
  </si>
  <si>
    <t xml:space="preserve">91929 </t>
  </si>
  <si>
    <t>CABO DE COBRE FLEXÍVEL ISOLADO, 4 MM², ANTI-CHAMA 0,6/1,0 KV, PARA CIRCUITOS TERMINAIS - FORNECIMENTO E INSTALAÇÃO. AF_12/2015</t>
  </si>
  <si>
    <t xml:space="preserve">91933 </t>
  </si>
  <si>
    <t>CABO DE COBRE FLEXÍVEL ISOLADO, 10 MM², ANTI-CHAMA 0,6/1,0 KV, PARA CIRCUITOS TERMINAIS - FORNECIMENTO E INSTALAÇÃO. AF_12/2015</t>
  </si>
  <si>
    <t xml:space="preserve">92984 </t>
  </si>
  <si>
    <t>CABO DE COBRE FLEXÍVEL ISOLADO, 25 MM², ANTI-CHAMA 0,6/1,0 KV, PARA DISTRIBUIÇÃO - FORNECIMENTO E INSTALAÇÃO. AF_12/2015</t>
  </si>
  <si>
    <t xml:space="preserve">92986 </t>
  </si>
  <si>
    <t>CABO DE COBRE FLEXÍVEL ISOLADO, 35 MM², ANTI-CHAMA 0,6/1,0 KV, PARA DISTRIBUIÇÃO - FORNECIMENTO E INSTALAÇÃO. AF_12/2015</t>
  </si>
  <si>
    <t xml:space="preserve">92988 </t>
  </si>
  <si>
    <t>CABO DE COBRE FLEXÍVEL ISOLADO, 50 MM², ANTI-CHAMA 0,6/1,0 KV, PARA DISTRIBUIÇÃO - FORNECIMENTO E INSTALAÇÃO. AF_12/2015</t>
  </si>
  <si>
    <t xml:space="preserve">72252 </t>
  </si>
  <si>
    <t>CABO DE COBRE NU 25MM2 - FORNECIMENTO E INSTALACAO</t>
  </si>
  <si>
    <t xml:space="preserve">72253 </t>
  </si>
  <si>
    <t>CABO DE COBRE NU 35MM2 - FORNECIMENTO E INSTALACAO</t>
  </si>
  <si>
    <t xml:space="preserve">72254 </t>
  </si>
  <si>
    <t>CABO DE COBRE NU 50MM2 - FORNECIMENTO E INSTALACAO</t>
  </si>
  <si>
    <t xml:space="preserve">83485 </t>
  </si>
  <si>
    <t>HASTE DE ATERRAMENTO EM AÇO COM 3,00 M DE COMPRIMENTO E DN = 5/8" REVESTIDA COM BAIXA CAMADA DE COBRE, SEM CONECTOR</t>
  </si>
  <si>
    <t xml:space="preserve">83443 </t>
  </si>
  <si>
    <t>CAIXA DE PASSAGEM 20X20X25 FUNDO BRITA COM TAMPA</t>
  </si>
  <si>
    <t>SE12000/B0-S043</t>
  </si>
  <si>
    <t>TERMINAL AÉREO PARA SPDA EM AÇO GALVANIZADO BANDEIRA A 5CM DA BASE, H=25CM</t>
  </si>
  <si>
    <t>SE12000/B0-S033</t>
  </si>
  <si>
    <t>ABRAÇADEIRA METÁLICA TIPO "D" COM CUNHA CÔNICA PARA ELETRODUTO, DIÂMETROS: Ø 2.1/2"</t>
  </si>
  <si>
    <t>SE12000/B0-S031</t>
  </si>
  <si>
    <t>GRAMPO TIPO UNHA EM LATÃO, PARA FIXAÇÃO DE CABO DE ATERRAMENTO</t>
  </si>
  <si>
    <t>SE12000/B0-S029</t>
  </si>
  <si>
    <t>CONECTOR UNIVERSAL, PARA FIXAÇÃO DE CABO DE ATERRAMENTO</t>
  </si>
  <si>
    <t>SE12000/B0-S040</t>
  </si>
  <si>
    <t>POSTE METÁLICO, COM UMA LUMINÁRIA TIPO PÉTALA, RELÉ FOTOELÉTRICO, UMA LÂMPADA LED, 100W, TIPO PÚBLICA E ACESSÓRIOS DE FIXAÇÃO, CONFORME DETALHE EM PROJETO</t>
  </si>
  <si>
    <t>SE12000/B0-S039</t>
  </si>
  <si>
    <t>POSTE METÁLICO, COM DUAS LUMINÁRIA TIPO PÉTALA, RELÉ FOTOELÉTRICO, UMA LÂMPADA LED, 100W, TIPO PÚBLICA E ACESSÓRIOS DE FIXAÇÃO, CONFORME DETALHE EM PROJETO</t>
  </si>
  <si>
    <t xml:space="preserve">83448 </t>
  </si>
  <si>
    <t>CAIXA DE PASSGEM 50X50X60 FUNDO BRITA C/ TAMPA</t>
  </si>
  <si>
    <t>SE12000/B0-S041</t>
  </si>
  <si>
    <t xml:space="preserve">85195 </t>
  </si>
  <si>
    <t>CHAVE DE BOIA AUTOMÁTICA</t>
  </si>
  <si>
    <t xml:space="preserve">91953 </t>
  </si>
  <si>
    <t>INTERRUPTOR SIMPLES (1 MÓDULO), 10A/250V, INCLUINDO SUPORTE E PLACA - FORNECIMENTO E INSTALAÇÃO. AF_12/2015</t>
  </si>
  <si>
    <t xml:space="preserve">91959 </t>
  </si>
  <si>
    <t>INTERRUPTOR SIMPLES (2 MÓDULOS), 10A/250V, INCLUINDO SUPORTE E PLACA - FORNECIMENTO E INSTALAÇÃO. AF_12/2015</t>
  </si>
  <si>
    <t xml:space="preserve">92000 </t>
  </si>
  <si>
    <t>TOMADA BAIXA DE EMBUTIR (1 MÓDULO), 2P+T 10 A, INCLUINDO SUPORTE E PLACA - FORNECIMENTO E INSTALAÇÃO. AF_12/2015</t>
  </si>
  <si>
    <t>SE12000/B0-S038</t>
  </si>
  <si>
    <t>PLACA COM FURO CENTRAL, PARA CAIXA DE AÇO ESMALTADA 2"X4", PARA CHUVEIRO COM TAMPA</t>
  </si>
  <si>
    <t xml:space="preserve">92865 </t>
  </si>
  <si>
    <t>CAIXA OCTOGONAL 4" X 4", METÁLICA, INSTALADA EM LAJE - FORNECIMENTO E INSTALAÇÃO. AF_12/2015</t>
  </si>
  <si>
    <t>SE12000/B0-S036</t>
  </si>
  <si>
    <t>LUMINÁRIA TIPO CALHA DE SOBREPOR, COM DUAS LAMPADAS TUBO LED 18W/127V, (COMPLETA)</t>
  </si>
  <si>
    <t>SE12000/B0-S037</t>
  </si>
  <si>
    <t>LUMINÁRIA TIPO CALHA DE SOBREPOR, COM DUAS LAMPADAS TUBO LED 9W/127V, (COMPLETA)</t>
  </si>
  <si>
    <t xml:space="preserve">83483 </t>
  </si>
  <si>
    <t>SE12000/B0-S046</t>
  </si>
  <si>
    <t>SE12000/B0-S042</t>
  </si>
  <si>
    <t>SE12000/B0-S034</t>
  </si>
  <si>
    <t>CAIXA DE AÇO ESMALTADA, DIMENSÃO 2"X4"</t>
  </si>
  <si>
    <t>SE12000/B0-S035</t>
  </si>
  <si>
    <t>SE12000/B0-S004</t>
  </si>
  <si>
    <t>TOMADA 3P+T TIPO INDUSTRIAL, 16A, 250V, DE SOBREPOR</t>
  </si>
  <si>
    <t>SE12000/B0-S032</t>
  </si>
  <si>
    <t>REFIL COM PÓ PARA REALIZAÇÃO DE UMA SOLDA EXOTÉRMICA</t>
  </si>
  <si>
    <t>SE12000/B0-S003</t>
  </si>
  <si>
    <t>LUMINÁRIA TIPO ARANDELA, COM DUAS LAMPADAS ESPIRAL LED 9W/127V, (COMPLETA)</t>
  </si>
  <si>
    <t>SE12000/B0-S028</t>
  </si>
  <si>
    <t>CONECTOR MINI-GAR, PARA FIXAÇÃO DE CABO DE ATERRAMENTO</t>
  </si>
  <si>
    <t>SE12000/B0-S002</t>
  </si>
  <si>
    <t>PADRÃO DE ENTRADA DE ENERGIA (FORNECIMENTO COMPLETO), CONFORME DETALHE NO DESENHO 01/10</t>
  </si>
  <si>
    <t>SE12000/B0-S044</t>
  </si>
  <si>
    <t>CAIXA DE INSPEÇÃO SUSPENSA EM PVC COM BOCAL, DIÂMETRO:   Ø 1”</t>
  </si>
  <si>
    <t>SE12000/B0-S001</t>
  </si>
  <si>
    <t>BARRA DE ALUMÍNIO 30X5MM</t>
  </si>
  <si>
    <t>INTERCEPTORES</t>
  </si>
  <si>
    <t>SE12000/B0/INT01</t>
  </si>
  <si>
    <t xml:space="preserve"> INTERCEPTORES 1ª ETAPA</t>
  </si>
  <si>
    <t>SE12000/B0/INT01/INT01</t>
  </si>
  <si>
    <t xml:space="preserve">  SERVIÇOS</t>
  </si>
  <si>
    <t>SE12000/B0/INT01/INT01/O</t>
  </si>
  <si>
    <t>SE12000/B0/INT01/INT01/O*302</t>
  </si>
  <si>
    <t xml:space="preserve">85424 </t>
  </si>
  <si>
    <t>ISOLAMENTO DE OBRA COM TELA PLASTICA COM MALHA DE 5MM E ESTRUTURA DE MADEIRA PONTALETEADA</t>
  </si>
  <si>
    <t xml:space="preserve">74221/1 </t>
  </si>
  <si>
    <t>SINALIZACAO DE TRANSITO - NOTURNA</t>
  </si>
  <si>
    <t xml:space="preserve">74219/1 </t>
  </si>
  <si>
    <t>PASSADICOS COM TABUAS DE MADEIRA PARA PEDESTRES</t>
  </si>
  <si>
    <t xml:space="preserve">74219/2 </t>
  </si>
  <si>
    <t>PASSADICOS COM TABUAS DE MADEIRA PARA VEICULOS</t>
  </si>
  <si>
    <t>65 000 010</t>
  </si>
  <si>
    <t>SINALIZACAO - CONE CONFORME PADRAO COPASA P.065 FORNECIMENTO E MOVIMENTACAO</t>
  </si>
  <si>
    <t>SE12000/B0/INT01/INT01/O*304</t>
  </si>
  <si>
    <t xml:space="preserve">93358 </t>
  </si>
  <si>
    <t>ESCAVAÇÃO MANUAL DE VALAS. AF_03/2016</t>
  </si>
  <si>
    <t xml:space="preserve">90106 </t>
  </si>
  <si>
    <t>ESCAVAÇÃO MECANIZADA DE VALA COM PROFUNDIDADE ATÉ 1,5 M (MÉDIA ENTRE MONTANTE E JUSANTE/UMA COMPOSIÇÃO POR TRECHO) COM RETROESCAVADEIRA (CAPACIDADE DA CAÇAMBA DA RETRO: 0,26 M3 / P</t>
  </si>
  <si>
    <t xml:space="preserve">90108 </t>
  </si>
  <si>
    <t>ESCAVAÇÃO MECANIZADA DE VALA COM PROFUNDIDADE MAIOR QUE 1,5 M ATÉ 3,0 M (MÉDIA ENTRE MONTANTE E JUSANTE/UMA COMPOSIÇÃO POR TRECHO) COM RETROESCAVADEIRA (CAPACIDADE DA CAÇAMBA DA RE</t>
  </si>
  <si>
    <t>65 000 168</t>
  </si>
  <si>
    <t>ESCAVACAO E CARGA MECANICA DE VALAS, EM ROCHA BRANDA, A FRIO</t>
  </si>
  <si>
    <t xml:space="preserve">93382 </t>
  </si>
  <si>
    <t>REATERRO MANUAL DE VALAS COM COMPACTAÇÃO MECANIZADA. AF_04/2016</t>
  </si>
  <si>
    <t xml:space="preserve">74010/1 </t>
  </si>
  <si>
    <t>CARGA E DESCARGA MECANICA DE SOLO UTILIZANDO CAMINHAO BASCULANTE 6,0M3/16T E PA CARREGADEIRA SOBRE PNEUS 128 HP, CAPACIDADE DA CAÇAMBA 1,7 A 2,8 M3, PESO OPERACIONAL 11632 KG</t>
  </si>
  <si>
    <t xml:space="preserve">95285 </t>
  </si>
  <si>
    <t>TRANSPORTE COM CAMINHÃO BASCULANTE 6 M3 EM RODOVIA COM LEITO NATURAL, DMT ATÉ 200 M</t>
  </si>
  <si>
    <t xml:space="preserve">83344 </t>
  </si>
  <si>
    <t>ESPALHAMENTO DE MATERIAL EM BOTA FORA, COM UTILIZACAO DE TRATOR DE ESTEIRAS DE 165 HP</t>
  </si>
  <si>
    <t xml:space="preserve">74151/1 </t>
  </si>
  <si>
    <t>ESCAVACAO E CARGA MATERIAL 1A CATEGORIA, UTILIZANDO TRATOR DE ESTEIRAS DE 110 A 160HP COM LAMINA, PESO OPERACIONAL * 13T  E PA CARREGADEIRA COM 170 HP.</t>
  </si>
  <si>
    <t xml:space="preserve">94102 </t>
  </si>
  <si>
    <t>LASTRO DE VALA COM PREPARO DE FUNDO, LARGURA MENOR QUE 1,5 M, COM CAMADA DE AREIA, LANÇAMENTO MANUAL, EM LOCAL COM NÍVEL BAIXO DE INTERFERÊNCIA. AF_06/2016</t>
  </si>
  <si>
    <t xml:space="preserve">   Contenção, Escor., Esgot. e Drenagem</t>
  </si>
  <si>
    <t>SE12000/B0/INT01/INT01/O*305</t>
  </si>
  <si>
    <t xml:space="preserve">94043 </t>
  </si>
  <si>
    <t>ESCORAMENTO DE VALA, TIPO PONTALETEAMENTO, COM PROFUNDIDADE DE 0 A 1,5 M, LARGURA MENOR QUE 1,5 M, EM LOCAL COM NÍVEL BAIXO DE INTERFERÊNCIA. AF_06/2016</t>
  </si>
  <si>
    <t xml:space="preserve">   Fundações e Estruturas</t>
  </si>
  <si>
    <t>SE12000/B0/INT01/INT01/O*306</t>
  </si>
  <si>
    <t>65 000 317</t>
  </si>
  <si>
    <t>ADICIONAL DE PRECO P/ ACRESCIMO NA ALTURA DE POCO DE VISITA EM ANEIS PRE-MOLDADOS DE CONCRETO (BALAO: DIAMETRO = 0,60 M)</t>
  </si>
  <si>
    <t>SE12000/B0-S009</t>
  </si>
  <si>
    <t>ADICIONAL DE PRECO PARA ACRESCIMO NA ALTURA DE POCO DE VISITA EM ANEIS PRE-MOLDAOS DE CONCRETO (BALAO: DIAMETRO = 1,50 M).</t>
  </si>
  <si>
    <t>SE12000/B0-S006</t>
  </si>
  <si>
    <t>EXECUÇÃO DE PILARES, EM CONCRETO ARMADO, PARA APOIO DA TUBULAÇÃO, CONFORME O PROJETO</t>
  </si>
  <si>
    <t xml:space="preserve">   Assentamentos</t>
  </si>
  <si>
    <t>SE12000/B0/INT01/INT01/O*307</t>
  </si>
  <si>
    <t xml:space="preserve">90750 </t>
  </si>
  <si>
    <t>ASSENTAMENTO DE TUBO DE PVC PARA REDE COLETORA DE ESGOTO DE PAREDE MACIÇA, DN 200 MM, JUNTA ELÁSTICA, INSTALADO EM LOCAL COM NÍVEL ALTO DE INTERFERÊNCIAS (NÃO INCLUI FORNECIMENTO).</t>
  </si>
  <si>
    <t xml:space="preserve">73590 </t>
  </si>
  <si>
    <t>TRANSPORTE DE TUBOS DE PVC DN 200</t>
  </si>
  <si>
    <t xml:space="preserve">73887/4 </t>
  </si>
  <si>
    <t>ASSENTAMENTO SIMPLES DE TUBOS DE FERRO FUNDIDO (FOFO) C/ JUNTA ELASTICA - DN 200 - INCLUSIVE TRANSPORTE</t>
  </si>
  <si>
    <t xml:space="preserve">73607 </t>
  </si>
  <si>
    <t>ASSENTAMENTO DE TAMPAO DE FERRO FUNDIDO 600 MM</t>
  </si>
  <si>
    <t xml:space="preserve">73963/2 </t>
  </si>
  <si>
    <t>POCO DE VISITA PARA REDE DE ESG. SANIT., EM ANEIS DE CONCRETO, DIÂMETRO = 60CM, PROF = 100CM, EXCLUINDO TAMPAO FERRO FUNDIDO.</t>
  </si>
  <si>
    <t xml:space="preserve">73963/7 </t>
  </si>
  <si>
    <t>POCO DE VISITA PARA REDE DE ESG. SANIT., EM ANEIS DE CONCRETO, DIÂMETRO = 60CM E 110CM, PROF = 150CM, EXCLUINDO TAMPAO FERRO FUNDIDO.</t>
  </si>
  <si>
    <t xml:space="preserve">73891/1 </t>
  </si>
  <si>
    <t>ESGOTAMENTO COM MOTO-BOMBA AUTOESCOVANTE</t>
  </si>
  <si>
    <t>H</t>
  </si>
  <si>
    <t xml:space="preserve">83683 </t>
  </si>
  <si>
    <t>CAMADA HORIZONTAL DRENANTE C/ PEDRA BRITADA 1 E 2</t>
  </si>
  <si>
    <t xml:space="preserve">73698 </t>
  </si>
  <si>
    <t>ENROCAMENTO MANUAL, COM ARRUMACAO DO MATERIAL</t>
  </si>
  <si>
    <t xml:space="preserve">73697 </t>
  </si>
  <si>
    <t>ENROCAMENTO MANUAL, SEM ARRUMACAO DO MATERIAL</t>
  </si>
  <si>
    <t xml:space="preserve">   Pavimentação</t>
  </si>
  <si>
    <t>SE12000/B0/INT01/INT01/O*308</t>
  </si>
  <si>
    <t xml:space="preserve">92970 </t>
  </si>
  <si>
    <t>DEMOLIÇÃO DE PAVIMENTAÇÃO ASFÁLTICA COM UTILIZAÇÃO DE MARTELO PERFURADOR, ESPESSURA ATÉ 15 CM, EXCLUSIVE CARGA E TRANSPORTE</t>
  </si>
  <si>
    <t xml:space="preserve">95993 </t>
  </si>
  <si>
    <t>CONSTRUÇÃO DE PAVIMENTO COM APLICAÇÃO DE CONCRETO BETUMINOSO USINADO A QUENTE (CBUQ), CAMADA DE ROLAMENTO, COM ESPESSURA DE 4,0 CM ? EXCLUSIVE TRANSPORTE. AF_03/2017</t>
  </si>
  <si>
    <t xml:space="preserve">72923 </t>
  </si>
  <si>
    <t>BASE DE SOLO - BRITA (40/60), MISTURA EM USINA, COMPACTACAO 100% PROCTOR MODIFICADO, EXCLUSIVE ESCAVACAO, CARGA E TRANSPORTE</t>
  </si>
  <si>
    <t xml:space="preserve">   Topografia</t>
  </si>
  <si>
    <t>SE12000/B0/INT01/INT01/O*315</t>
  </si>
  <si>
    <t>65 001 150</t>
  </si>
  <si>
    <t>CADASTRO DE INTERCEPTOR E/OU EMISSARIO</t>
  </si>
  <si>
    <t>SE12000/B0/INT01/INT01/O*329</t>
  </si>
  <si>
    <t xml:space="preserve">73679 </t>
  </si>
  <si>
    <t>LOCAÇÃO DE ADUTORAS, COLETORES TRONCO E INTERCEPTORES - ATÉ DN 500 MM</t>
  </si>
  <si>
    <t xml:space="preserve">73948/16 </t>
  </si>
  <si>
    <t>LIMPEZA MANUAL DO TERRENO (C/ RASPAGEM SUPERFICIAL)</t>
  </si>
  <si>
    <t xml:space="preserve">  MATERIAIS</t>
  </si>
  <si>
    <t>SE12000/B0/INT01/INT01/M</t>
  </si>
  <si>
    <t xml:space="preserve">   Materiais Fornecimento CONTRATADA</t>
  </si>
  <si>
    <t>SE12000/B0/INT01/INT01/M*332</t>
  </si>
  <si>
    <t xml:space="preserve">41930 </t>
  </si>
  <si>
    <t>TUBO COLETOR DE ESGOTO PVC, JEI, DN 200 MM (NBR 7362)</t>
  </si>
  <si>
    <t xml:space="preserve">M  </t>
  </si>
  <si>
    <t>SE12000/B0-M011</t>
  </si>
  <si>
    <t>TUBO FOFO ESG. PB K7 DN 200</t>
  </si>
  <si>
    <t xml:space="preserve">21090 </t>
  </si>
  <si>
    <t>TAMPAO FOFO ARTICULADO, CLASSE D400 CARGA MAX 40 T, REDONDO TAMPA *600 MM, REDE PLUVIAL/ESGOTO</t>
  </si>
  <si>
    <t xml:space="preserve">UN </t>
  </si>
  <si>
    <t>ESTAÇÃO DE TRATAMENTO DE ESGOTO</t>
  </si>
  <si>
    <t>SE12000/B0/ETE011</t>
  </si>
  <si>
    <t xml:space="preserve"> TERRAPLENAGEM</t>
  </si>
  <si>
    <t>SE12000/B0/ETE01/ETE01</t>
  </si>
  <si>
    <t>SE12000/B0/ETE01/ETE01/O</t>
  </si>
  <si>
    <t>SE12000/B0/ETE01/ETE01/O*302</t>
  </si>
  <si>
    <t xml:space="preserve">73672 </t>
  </si>
  <si>
    <t>DESMATAMENTO E LIMPEZA MECANIZADA DE TERRENO COM ARVORES ATE Ø 15CM, UTILIZANDO TRATOR DE ESTEIRAS</t>
  </si>
  <si>
    <t>SE12000/B0/ETE01/ETE01/O*304</t>
  </si>
  <si>
    <t xml:space="preserve">74005/2 </t>
  </si>
  <si>
    <t>COMPACTACAO MECANICA C/ CONTROLE DO GC&gt;=95% DO PN (AREAS) (C/MONIVELADORA 140 HP E ROLO COMPRESSOR VIBRATORIO 80 HP)</t>
  </si>
  <si>
    <t xml:space="preserve">72898 </t>
  </si>
  <si>
    <t>CARGA E DESCARGA MECANIZADAS DE ENTULHO EM CAMINHAO BASCULANTE 6 M3</t>
  </si>
  <si>
    <t xml:space="preserve">74034/1 </t>
  </si>
  <si>
    <t>ESPALHAMENTO DE MATERIAL DE 1A CATEGORIA COM TRATOR DE ESTEIRA COM 153HP</t>
  </si>
  <si>
    <t xml:space="preserve"> ESTAÇÃO ELEVATÓRIA ESGOTO FINAL</t>
  </si>
  <si>
    <t>SE12000/B0/ETE01/EEF02</t>
  </si>
  <si>
    <t>SE12000/B0/ETE01/EEF02/O</t>
  </si>
  <si>
    <t xml:space="preserve">   Construção Civil</t>
  </si>
  <si>
    <t>SE12000/B0/ETE01/EEF02/O*303</t>
  </si>
  <si>
    <t xml:space="preserve">83724 </t>
  </si>
  <si>
    <t>ASSENTAMENTO DE PECAS, CONEXOES, APARELHOS E ACESSORIOS DE FERRO FUNDIDO DUCTIL, JUNTA ELASTICA, MECANICA OU FLANGEADA, COM DIAMETROS DE 50 A 300 MM.</t>
  </si>
  <si>
    <t>KG</t>
  </si>
  <si>
    <t xml:space="preserve">73834/1 </t>
  </si>
  <si>
    <t>INSTALACAO DE CONJ.MOTO BOMBA SUBMERSIVEL ATE 10 CV</t>
  </si>
  <si>
    <t>SE12000/B0/ETE01/EEF02/O*304</t>
  </si>
  <si>
    <t xml:space="preserve">89925 </t>
  </si>
  <si>
    <t>ESCAVAÇÃO VERTICAL A CÉU ABERTO, INCLUINDO CARGA, DESCARGA E TRANSPORTE, EM SOLO DE 1ª CATEGORIA COM ESCAVADEIRA HIDRÁULICA (CAÇAMBA: 1,2 M³ / 155 HP), FROTA DE 3 CAMINHÕES BASCULA</t>
  </si>
  <si>
    <t>SE12000/B0/ETE01/EEF02/O*305</t>
  </si>
  <si>
    <t xml:space="preserve">83516 </t>
  </si>
  <si>
    <t>ESCORAMENTO FORMAS H=3,50 A 4,00 M, COM MADEIRA DE 3A QUALIDADE, NAO APARELHADA, APROVEITAMENTO TABUAS 3X E PRUMOS 4X.</t>
  </si>
  <si>
    <t xml:space="preserve">83770 </t>
  </si>
  <si>
    <t>ESCORAMENTO CONTINUO DE VALAS, MISTO, COM PERFIL I DE 8"</t>
  </si>
  <si>
    <t>SE12000/B0/ETE01/EEF02/O*306</t>
  </si>
  <si>
    <t xml:space="preserve">92419 </t>
  </si>
  <si>
    <t>MONTAGEM E DESMONTAGEM DE FÔRMA DE PILARES RETANGULARES E ESTRUTURAS SIMILARES COM ÁREA MÉDIA DAS SEÇÕES MAIOR QUE 0,25 M², PÉ-DIREITO SIMPLES, EM CHAPA DE MADEIRA COMPENSADA RESIN</t>
  </si>
  <si>
    <t>65 000 250</t>
  </si>
  <si>
    <t>FORMA CURVA EM CHAPA DE MADEIRA COMPENSADA RESINADA, E = 10 MM, P/ ESTRUTURAS</t>
  </si>
  <si>
    <t>65 003 743</t>
  </si>
  <si>
    <t>DESFORMA DE ESTRUTURAS, QUALQUER ALTURA OU PROFUNDIDADE</t>
  </si>
  <si>
    <t>65 003 655</t>
  </si>
  <si>
    <t>CONCRETO FCK 40 MPA USINADO - FORNECIMENTO, TRANSPORTE, BOMBEAMENTO/LANCAMENTO E ADENSAMENTO</t>
  </si>
  <si>
    <t xml:space="preserve">94974 </t>
  </si>
  <si>
    <t>CONCRETO MAGRO PARA LASTRO, TRAÇO 1:4,5:4,5 (CIMENTO/ AREIA MÉDIA/ BRITA 1)  - PREPARO MANUAL. AF_07/2016</t>
  </si>
  <si>
    <t xml:space="preserve">74157/4 </t>
  </si>
  <si>
    <t>LANCAMENTO/APLICACAO MANUAL DE CONCRETO EM FUNDACOES</t>
  </si>
  <si>
    <t xml:space="preserve">92916 </t>
  </si>
  <si>
    <t>ARMAÇÃO DE ESTRUTURAS DE CONCRETO ARMADO, EXCETO VIGAS, PILARES, LAJES E FUNDAÇÕES, UTILIZANDO AÇO CA-50 DE 6,3 MM - MONTAGEM. AF_12/2015</t>
  </si>
  <si>
    <t xml:space="preserve">92917 </t>
  </si>
  <si>
    <t>ARMAÇÃO DE ESTRUTURAS DE CONCRETO ARMADO, EXCETO VIGAS, PILARES, LAJES E FUNDAÇÕES, UTILIZANDO AÇO CA-50 DE 8,0 MM - MONTAGEM. AF_12/2015</t>
  </si>
  <si>
    <t xml:space="preserve">92919 </t>
  </si>
  <si>
    <t>ARMAÇÃO DE ESTRUTURAS DE CONCRETO ARMADO, EXCETO VIGAS, PILARES, LAJES E FUNDAÇÕES, UTILIZANDO AÇO CA-50 DE 10,0 MM - MONTAGEM. AF_12/2015</t>
  </si>
  <si>
    <t xml:space="preserve">92921 </t>
  </si>
  <si>
    <t>ARMAÇÃO DE ESTRUTURAS DE CONCRETO ARMADO, EXCETO VIGAS, PILARES, LAJES E FUNDAÇÕES, UTILIZANDO AÇO CA-50 DE 12,5 MM - MONTAGEM. AF_12/2015</t>
  </si>
  <si>
    <t xml:space="preserve">89198 </t>
  </si>
  <si>
    <t>ESTACA PRÉ-MOLDADA DE CONCRETO, SEÇÃO QUADRADA, CAPACIDADE DE 25 TONELADAS, COMPRIMENTO TOTAL CRAVADO ATÉ 5M, BATE-ESTACAS POR GRAVIDADE SOBRE ROLOS (EXCLUSIVE MOBILIZAÇÃO E DESMOB</t>
  </si>
  <si>
    <t>SE12000/B0/ETE01/EEF02/O*307</t>
  </si>
  <si>
    <t xml:space="preserve">73884/3 </t>
  </si>
  <si>
    <t>INSTALAÇÃO DE VÁLVULAS OU REGISTROS COM JUNTA FLANGEADA - DN 100</t>
  </si>
  <si>
    <t>SE12000/B0/ETE01/EEF02/O*314</t>
  </si>
  <si>
    <t>65 003 838</t>
  </si>
  <si>
    <t>REVESTIMENTO EM RESINA ESTER VINILICA REFORCADA COM FIBRA DE VIDRO PARA PROTECAO DE ESTRUTURAS DE CONCRETO E FERROCIMENTO</t>
  </si>
  <si>
    <t>SE12000/B0/ETE01/EEF02/O*329</t>
  </si>
  <si>
    <t xml:space="preserve">74077/2 </t>
  </si>
  <si>
    <t>LOCACAO CONVENCIONAL DE OBRA, ATRAVÉS DE GABARITO DE TABUAS CORRIDAS PONTALETADAS, COM REAPROVEITAMENTO DE 10 VEZES.</t>
  </si>
  <si>
    <t>SE12000/B0-S018</t>
  </si>
  <si>
    <t>TAMPA EM PRFV, DIMENSÕES (1500X900)MM, COM PORTA CADEADO (02 UNID.) E PUXADORES - FORNECIMENTO E ASSENTAMENTO</t>
  </si>
  <si>
    <t>SE12000/B0-S019</t>
  </si>
  <si>
    <t>TAMPA EM PRFV, DIMENSÕES (1500X1400)MM, COM PORTA CADEADO (02 UNID.) E PUXADORES - FORNECIMENTO E ASSENTAMENTO</t>
  </si>
  <si>
    <t>SE12000/B0/ETE01/EEF02/M</t>
  </si>
  <si>
    <t>SE12000/B0/ETE01/EEF02/M*332</t>
  </si>
  <si>
    <t>SE12000/B0-M015</t>
  </si>
  <si>
    <t>TUBO FOFO FF PN10 DN 100X2,70M</t>
  </si>
  <si>
    <t>SE12000/B0-M022</t>
  </si>
  <si>
    <t>CURVA 90º FOFO FF ESG. PN 10 DN 100</t>
  </si>
  <si>
    <t>SE12000/B0-M021</t>
  </si>
  <si>
    <t>EXTREMIDADE FERRO FUNDIDO EPFAV10 X 100M</t>
  </si>
  <si>
    <t>SE12000/B0-M019</t>
  </si>
  <si>
    <t>JUNTA GIBAULT FOFO DN 100</t>
  </si>
  <si>
    <t>SE12000/B0-M010</t>
  </si>
  <si>
    <t>EXTREMIDADE FERRO FUNDIDO EPF10 X 100M</t>
  </si>
  <si>
    <t>SE12000/B0-M016</t>
  </si>
  <si>
    <t>VÁLVULA DE RETENÇÃO PORTINHOLA UNICA FOFO COM FLANGE PN10/16 DN 100</t>
  </si>
  <si>
    <t>SE12000/B0-M025</t>
  </si>
  <si>
    <t>VÁLVULA EURO23 C/ FLANGES R23AFV10 DN 100MM</t>
  </si>
  <si>
    <t>SE12000/B0-M017</t>
  </si>
  <si>
    <t>TÊ FOFO ESG. FFF PN10 DN 100</t>
  </si>
  <si>
    <t>SE12000/B0-M020</t>
  </si>
  <si>
    <t>FLANCE CEGO FOFO ESG. PN 10 DN 100</t>
  </si>
  <si>
    <t>SE12000/B0-M014</t>
  </si>
  <si>
    <t>TUBO FOFO PF PN10 DN 100X1,75M</t>
  </si>
  <si>
    <t>SE12000/B0-M013</t>
  </si>
  <si>
    <t>TUBO FOFO PF PN10 DN 100X1,00M</t>
  </si>
  <si>
    <t>SE12000/B0-M018</t>
  </si>
  <si>
    <t>LUVA FOFO ESG. BB JE DN 100</t>
  </si>
  <si>
    <t>SE12000/B0-M023</t>
  </si>
  <si>
    <t>ARRUELA BORRACHA FLANGE PN10/16 DN 100</t>
  </si>
  <si>
    <t>SE12000/B0-M028</t>
  </si>
  <si>
    <t>PARAFUSO  COM PORCAS PARA FLANGES - PPF DN 16X80MM</t>
  </si>
  <si>
    <t xml:space="preserve">  EQUIPAMENTOS</t>
  </si>
  <si>
    <t>SE12000/B0/ETE01/EEF02/Q</t>
  </si>
  <si>
    <t xml:space="preserve">   Equipamentos Fornecimento CONTRATADA</t>
  </si>
  <si>
    <t>SE12000/B0/ETE01/EEF02/Q*334</t>
  </si>
  <si>
    <t>SE12000/B0-Q002</t>
  </si>
  <si>
    <t>CONJUNTO MOTOBOMBA SUBMERSÍVEL, Q=10,00 L/S, HMAN=13,00M, P=5CV</t>
  </si>
  <si>
    <t xml:space="preserve"> TRATAMENTO PRELIMINAR</t>
  </si>
  <si>
    <t>SE12000/B0/ETE01/ETE03</t>
  </si>
  <si>
    <t>SE12000/B0/ETE01/ETE03/O</t>
  </si>
  <si>
    <t>SE12000/B0/ETE01/ETE03/O*303</t>
  </si>
  <si>
    <t xml:space="preserve">73665 </t>
  </si>
  <si>
    <t>ESCADA TIPO MARINHEIRO EM ACO CA-50 9,52MM INCLUSO PINTURA COM FUNDO ANTICORROSIVO TIPO ZARCAO</t>
  </si>
  <si>
    <t>SE12000/B0/ETE01/ETE03/O*304</t>
  </si>
  <si>
    <t xml:space="preserve">90105 </t>
  </si>
  <si>
    <t xml:space="preserve">90107 </t>
  </si>
  <si>
    <t xml:space="preserve">ESCAVAÇÃO MECANIZADA DE VALA COM PROFUNDIDADE MAIOR QUE 1,5 M ATÉ 3,0 M, COM (MÉDIA ENTRE MONTANTE E JUSANTE/UMA COMPOSIÇÃO POR TRECHO) COM RETROESCAVADEIRA (CAPACIDADE DA CAÇAMBA </t>
  </si>
  <si>
    <t>SE12000/B0/ETE01/ETE03/O*306</t>
  </si>
  <si>
    <t xml:space="preserve">89201 </t>
  </si>
  <si>
    <t>ESTACA PRÉ-MOLDADA DE CONCRETO, SEÇÃO QUADRADA, CAPACIDADE DE 25 TONELADAS, COMPRIMENTO TOTAL CRAVADO ACIMA DE 5M ATÉ 12M, BATE-ESTACAS POR GRAVIDADE SOBRE ROLOS (EXCLUSIVE MOBILIZ</t>
  </si>
  <si>
    <t>SE12000/B0/ETE01/ETE03/O*307</t>
  </si>
  <si>
    <t>SE12000/B0/ETE01/ETE03/O*329</t>
  </si>
  <si>
    <t>SE12000/B0-S008</t>
  </si>
  <si>
    <t>ASSENTAMENTO E INSTALAÇÃO DE CALHA PARSHALL W=3", FABRICADO EM PRFV, CONFORME PROJETO</t>
  </si>
  <si>
    <t>SE12000/B0-S007</t>
  </si>
  <si>
    <t>COMPORTA MANUAL EM PRFV, DIMENSÕES 500MM (LARGURA) X900MM (ALTURA) - FORNECIMENTO E INSTALAÇÃO</t>
  </si>
  <si>
    <t>SE12000/B0-S016</t>
  </si>
  <si>
    <t>GUARDA CORPO PRFV PULTRUDADO L= 1,8M - 1 MÓDULO, H=1,10 M - FORNECIMENTO E ASSENTAMENTO</t>
  </si>
  <si>
    <t>SE12000/B0-S017</t>
  </si>
  <si>
    <t>GRADE EM AÇO CARBONO COM RASTELO, COMPOSTA POR 16 BARRAS SEÇÃO RETANGULAR 1”X3/8” X 1270MM COMPRIMENTO X 400MM LARGURA E ESPAÇAMENTO 15MM</t>
  </si>
  <si>
    <t>SE12000/B0/ETE01/ETE03/M</t>
  </si>
  <si>
    <t>SE12000/B0/ETE01/ETE03/M*332</t>
  </si>
  <si>
    <t>SE12000/B0-M029</t>
  </si>
  <si>
    <t>TUBO FOFO PF PN10 DN 100X2,10M</t>
  </si>
  <si>
    <t>SE12000/B0-M030</t>
  </si>
  <si>
    <t>TUBO FOFO PF PN10 DN 100X1,45M</t>
  </si>
  <si>
    <t xml:space="preserve"> REATOR ANAERÓBICO -  UASB </t>
  </si>
  <si>
    <t>SE12000/B0/ETE01/ETE04</t>
  </si>
  <si>
    <t>SE12000/B0/ETE01/ETE04/O</t>
  </si>
  <si>
    <t>SE12000/B0/ETE01/ETE04/O*303</t>
  </si>
  <si>
    <t>SE12000/B0/ETE01/ETE04/O*304</t>
  </si>
  <si>
    <t>SE12000/B0/ETE01/ETE04/O*306</t>
  </si>
  <si>
    <t xml:space="preserve">89202 </t>
  </si>
  <si>
    <t>ESTACA PRÉ-MOLDADA DE CONCRETO, SEÇÃO QUADRADA, CAPACIDADE DE 50 TONELADAS, COMPRIMENTO TOTAL CRAVADO ACIMA DE 5M ATÉ 12M, BATE-ESTACAS POR GRAVIDADE SOBRE ROLOS (EXCLUSIVE MOBILIZ</t>
  </si>
  <si>
    <t>SE12000/B0/ETE01/ETE04/O*307</t>
  </si>
  <si>
    <t>SE12000/B0-S015</t>
  </si>
  <si>
    <t>ASSENTAMENTO TUBO PVC COM JUNTA ELASTICA, DN 150 MM - (OU RPVC, OU PVC DEFOFO, OU PRFV P/ AGUA)</t>
  </si>
  <si>
    <t xml:space="preserve">73884/4 </t>
  </si>
  <si>
    <t>INSTALAÇÃO DE VÁLVULAS OU REGISTROS COM JUNTA FLANGEADA - DN 150</t>
  </si>
  <si>
    <t>SE12000/B0/ETE01/ETE04/O*314</t>
  </si>
  <si>
    <t xml:space="preserve">   Instalação Hidráulica Predial</t>
  </si>
  <si>
    <t>SE12000/B0/ETE01/ETE04/O*322</t>
  </si>
  <si>
    <t xml:space="preserve">73976/10 </t>
  </si>
  <si>
    <t>TUBO DE AÇO GALVANIZADO COM COSTURA 4" (100MM), INCLUSIVE CONEXOES - FORNECIMENTO E INSTALACAO</t>
  </si>
  <si>
    <t>SE12000/B0/ETE01/ETE04/O*329</t>
  </si>
  <si>
    <t>SE12000/B0-S013</t>
  </si>
  <si>
    <t>SEPARADOR TRIFÁSICO EM FIBRA DE VIDRO - DIMENSÕES CONFORME PROJETO - FORNECIMENTO E MONTAGEM</t>
  </si>
  <si>
    <t>SE12000/B0-S022</t>
  </si>
  <si>
    <t>TAMPA EM PRFV, DIMENSÕES (1700X700)MM - FORNECIMENTO E ASSENTAMENTO</t>
  </si>
  <si>
    <t>SE12000/B0-S024</t>
  </si>
  <si>
    <t>PLACA VERTEDOURA EM PRFV, DIMENSÕES 6100X100X8MM - FORNECIMENTO E ASSENTAMENTO</t>
  </si>
  <si>
    <t>SE12000/B0-S023</t>
  </si>
  <si>
    <t>DEFLETOR LATERAL EM FIBRA DE VIDRO COM ACESSÓRIOS DE FIXAÇÃO, CONFORME PROJETO</t>
  </si>
  <si>
    <t>SE12000/B0-S025</t>
  </si>
  <si>
    <t>CAIXA VERTEDORA EM PRFV, DIMENSÕES INTERNAS (880X880)MM - FORNECIMENTO E INSTALAÇÃO</t>
  </si>
  <si>
    <t>SE12000/B0/ETE01/ETE04/M</t>
  </si>
  <si>
    <t>SE12000/B0/ETE01/ETE04/M*332</t>
  </si>
  <si>
    <t>SE12000/B0-M026</t>
  </si>
  <si>
    <t>ARRUELA BORRACHA FLANGE PN10/16 DN 150</t>
  </si>
  <si>
    <t>SE12000/B0-M031</t>
  </si>
  <si>
    <t>PARAFUSO  COM PORCAS PARA FLANGES - PPF DN 20X90MM</t>
  </si>
  <si>
    <t xml:space="preserve">3510 </t>
  </si>
  <si>
    <t>JOELHO PVC, 90 GRAUS, ROSCAVEL, 1 1/4", AGUA FRIA PREDIAL</t>
  </si>
  <si>
    <t xml:space="preserve">9861 </t>
  </si>
  <si>
    <t>TUBO PVC, ROSCAVEL, 1 1/4", AGUA FRIA PREDIAL</t>
  </si>
  <si>
    <t xml:space="preserve">11764 </t>
  </si>
  <si>
    <t>TORNEIRA METALICA DE BOIA CONVENCIONAL PARA CAIXA D'AGUA, 1.1/4", COM HASTE METALICA E BALAO PLASTICO</t>
  </si>
  <si>
    <t>SE12000/B0-M034</t>
  </si>
  <si>
    <t>CURVA 90º FOFO FF ESG. PN 10 DN 150</t>
  </si>
  <si>
    <t>SE12000/B0-M032</t>
  </si>
  <si>
    <t>LUVA FOFO ESG. BB JE DN 150</t>
  </si>
  <si>
    <t>SE12000/B0-M027</t>
  </si>
  <si>
    <t>VÁLVULA EURO23 C/ FLANGES R23AFV10 DN 150MM</t>
  </si>
  <si>
    <t>SE12000/B0-M044</t>
  </si>
  <si>
    <t>CURVA 90º FOFO ESG. BB JE DN 150</t>
  </si>
  <si>
    <t>SE12000/B0-M046</t>
  </si>
  <si>
    <t>EXTREMIDADE FERRO FUNDIDO EPFAV10 X 150M</t>
  </si>
  <si>
    <t>SE12000/B0-M036</t>
  </si>
  <si>
    <t>MANGOTE DE BORRACHA COM EXTREMIDADE FLANGEADA TIPO FULL-FACE TRAMOS DE 6M, DN 1 1/2"</t>
  </si>
  <si>
    <t xml:space="preserve">9828 </t>
  </si>
  <si>
    <t>TUBO PVC DEFOFO, JEI, 1 MPA, DN 150 MM, PARA REDEDE  AGUA (NBR 7665)</t>
  </si>
  <si>
    <t>SE12000/B0-M047</t>
  </si>
  <si>
    <t>CURVA 45º FOFO ESG. BB JE DN 150</t>
  </si>
  <si>
    <t>SE12000/B0-M037</t>
  </si>
  <si>
    <t>CRUZETA FOFO BB DN 150</t>
  </si>
  <si>
    <t>SE12000/B0-M048</t>
  </si>
  <si>
    <t>TÊ FOFO JGS DN 150</t>
  </si>
  <si>
    <t>SE12000/B0-M049</t>
  </si>
  <si>
    <t>EXTREMIDADE FERRO FUNDIDO COM BOLSAS EFJGS10 X 150M</t>
  </si>
  <si>
    <t>SE12000/B0-M045</t>
  </si>
  <si>
    <t>EXTREMIDADE FERRO FUNDIDO EPFAV10 X 80M</t>
  </si>
  <si>
    <t>SE12000/B0-M006</t>
  </si>
  <si>
    <t>TUBO FOFO FF PN10 DN 150X3,70M</t>
  </si>
  <si>
    <t xml:space="preserve">11743 </t>
  </si>
  <si>
    <t>RALO SIFONADO PVC REDONDO CONICO, 100 X 40 MM, COM GRELHA  BRANCA REDONDA</t>
  </si>
  <si>
    <t xml:space="preserve">9838 </t>
  </si>
  <si>
    <t>TUBO PVC  SERIE NORMAL, DN 50 MM, PARA ESGOTO  PREDIAL (NBR 5688)</t>
  </si>
  <si>
    <t xml:space="preserve">38418 </t>
  </si>
  <si>
    <t>BUCHA DE REDUCAO, PVC, LONGA, SERIE R, DN 50 X 40 MM, PARA ESGOTO PREDIAL</t>
  </si>
  <si>
    <t xml:space="preserve">3526 </t>
  </si>
  <si>
    <t>JOELHO PVC, SOLDAVEL, PB, 90 GRAUS, DN 50 MM, PARA ESGOTO PREDIAL</t>
  </si>
  <si>
    <t xml:space="preserve">3518 </t>
  </si>
  <si>
    <t>JOELHO PVC, SOLDAVEL, PB, 45 GRAUS, DN 50 MM, PARA ESGOTO PREDIAL</t>
  </si>
  <si>
    <t>SE12000/B0-M005</t>
  </si>
  <si>
    <t>TUBO FOFO FF PN10 DN 100X2,00M</t>
  </si>
  <si>
    <t>SE12000/B0-M004</t>
  </si>
  <si>
    <t>TOCO FERRO FUNDIDO TOF10/16X 100 X 250MM</t>
  </si>
  <si>
    <t>SE12000/B0-M003</t>
  </si>
  <si>
    <t>TÊ FOFO JGS DN 150X100</t>
  </si>
  <si>
    <t xml:space="preserve"> LEITOS DE SECAGEM </t>
  </si>
  <si>
    <t>SE12000/B0/ETE01/ETE05</t>
  </si>
  <si>
    <t>SE12000/B0/ETE01/ETE05/O</t>
  </si>
  <si>
    <t>SE12000/B0/ETE01/ETE05/O*303</t>
  </si>
  <si>
    <t>SE12000/B0/ETE01/ETE05/O*304</t>
  </si>
  <si>
    <t>SE12000/B0/ETE01/ETE05/O*306</t>
  </si>
  <si>
    <t>65 003 653</t>
  </si>
  <si>
    <t>CONCRETO FCK 30 MPA USINADO - FORNECIMENTO, TRANSPORTE, BOMBEAMENTO/LANCAMENTO E ADENSAMENTO</t>
  </si>
  <si>
    <t xml:space="preserve">92915 </t>
  </si>
  <si>
    <t>ARMAÇÃO DE ESTRUTURAS DE CONCRETO ARMADO, EXCETO VIGAS, PILARES, LAJES E FUNDAÇÕES, UTILIZANDO AÇO CA-60 DE 5,0 MM - MONTAGEM. AF_12/2015</t>
  </si>
  <si>
    <t>SE12000/B0/ETE01/ETE05/O*307</t>
  </si>
  <si>
    <t xml:space="preserve">83651 </t>
  </si>
  <si>
    <t>TUBO PVC CORRUGADO PERFURADO 100 MM C/ JUNTA ELASTICA PARA DRENAGEM.</t>
  </si>
  <si>
    <t>SE12000/B0/ETE01/ETE05/O*329</t>
  </si>
  <si>
    <t>SE12000/B0-S010</t>
  </si>
  <si>
    <t xml:space="preserve">MATERIAL FILTRANTE PARA LEITOS DE SECAGEM </t>
  </si>
  <si>
    <t>SE12000/B0/ETE01/ETE05/M</t>
  </si>
  <si>
    <t>SE12000/B0/ETE01/ETE05/M*332</t>
  </si>
  <si>
    <t>SE12000/B0-M041</t>
  </si>
  <si>
    <t>TUBO FOFO FF PN10 DN 150X4,30M</t>
  </si>
  <si>
    <t>SE12000/B0-M038</t>
  </si>
  <si>
    <t>TÊ FOFO ESG. FFF PN10 DN 150</t>
  </si>
  <si>
    <t>SE12000/B0-M042</t>
  </si>
  <si>
    <t>FLANCE CEGO FOFO ESG. PN 10 DN 150</t>
  </si>
  <si>
    <t>SE12000/B0-M043</t>
  </si>
  <si>
    <t>TUBO FOFO CILINDRICO DN 150X1,00M</t>
  </si>
  <si>
    <t xml:space="preserve"> FILTRO ANAERÓBIO</t>
  </si>
  <si>
    <t>SE12000/B0/ETE01/ETE06</t>
  </si>
  <si>
    <t>SE12000/B0/ETE01/ETE06/O</t>
  </si>
  <si>
    <t>SE12000/B0/ETE01/ETE06/O*303</t>
  </si>
  <si>
    <t xml:space="preserve">72131 </t>
  </si>
  <si>
    <t>ALVENARIA EM TIJOLO CERAMICO MACICO 5X10X20CM 1 VEZ (ESPESSURA 20CM), ASSENTADO COM ARGAMASSA TRACO 1:2:8 (CIMENTO, CAL E AREIA)</t>
  </si>
  <si>
    <t xml:space="preserve">73873/2 </t>
  </si>
  <si>
    <t>LEITO FILTRANTE - FORN.E ENCHIMENTO C/ BRITA NO. 4</t>
  </si>
  <si>
    <t>SE12000/B0/ETE01/ETE06/O*304</t>
  </si>
  <si>
    <t>SE12000/B0/ETE01/ETE06/O*306</t>
  </si>
  <si>
    <t xml:space="preserve">92922 </t>
  </si>
  <si>
    <t>ARMAÇÃO DE ESTRUTURAS DE CONCRETO ARMADO, EXCETO VIGAS, PILARES, LAJES E FUNDAÇÕES, UTILIZANDO AÇO CA-50 DE 16,0 MM - MONTAGEM. AF_12/2015</t>
  </si>
  <si>
    <t>SE12000/B0/ETE01/ETE06/O*307</t>
  </si>
  <si>
    <t xml:space="preserve">73888/1 </t>
  </si>
  <si>
    <t>ASSENTAMENTO TUBO PVC COM JUNTA ELASTICA, DN 50 MM - (OU RPVC, OU PVC DEFOFO, OU PRFV) - PARA AGUA.</t>
  </si>
  <si>
    <t xml:space="preserve">73888/3 </t>
  </si>
  <si>
    <t>ASSENTAMENTO TUBO PVC COM JUNTA ELASTICA, DN 100 MM - (OU RPVC, OU PVC DEFOFO, OU PRFV) - PARA AGUA.</t>
  </si>
  <si>
    <t xml:space="preserve">90748 </t>
  </si>
  <si>
    <t>ASSENTAMENTO DE TUBO DE PVC PARA REDE COLETORA DE ESGOTO DE PAREDE MACIÇA, DN 100 MM, JUNTA ELÁSTICA, INSTALADO EM LOCAL COM NÍVEL ALTO DE INTERFERÊNCIAS (NÃO INCLUI FORNECIMENTO).</t>
  </si>
  <si>
    <t xml:space="preserve">90749 </t>
  </si>
  <si>
    <t>ASSENTAMENTO DE TUBO DE PVC PARA REDE COLETORA DE ESGOTO DE PAREDE MACIÇA, DN 150 MM, JUNTA ELÁSTICA, INSTALADO EM LOCAL COM NÍVEL ALTO DE INTERFERÊNCIAS (NÃO INCLUI FORNECIMENTO).</t>
  </si>
  <si>
    <t>SE12000/B0/ETE01/ETE06/O*314</t>
  </si>
  <si>
    <t>SE12000/B0/ETE01/ETE06/O*329</t>
  </si>
  <si>
    <t>SE12000/B0-S020</t>
  </si>
  <si>
    <t>TAMPA EM PRFV, DIMENSÕES (1200X2400)MM, COM PORTA CADEADO (02 UNID.) E PUXADORES - FORNECIMENTO E ASSENTAMENTO</t>
  </si>
  <si>
    <t>SE12000/B0-S021</t>
  </si>
  <si>
    <t>PLACA DE COBERTURA DOS FILTROS, CONFORME PROJETO</t>
  </si>
  <si>
    <t>SE12000/B0/ETE01/ETE06/M</t>
  </si>
  <si>
    <t>SE12000/B0/ETE01/ETE06/M*332</t>
  </si>
  <si>
    <t xml:space="preserve">36365 </t>
  </si>
  <si>
    <t>TUBO COLETOR DE ESGOTO PVC, JEI, DN 100 MM (NBR  7362)</t>
  </si>
  <si>
    <t xml:space="preserve">41936 </t>
  </si>
  <si>
    <t>TUBO COLETOR DE ESGOTO, PVC, JEI, DN 150 MM  (NBR 7362)</t>
  </si>
  <si>
    <t xml:space="preserve">36375 </t>
  </si>
  <si>
    <t>TUBO PVC PBA JEI, CLASSE 15, DN 50 MM, PARA REDE DE AGUA (NBR 5647)</t>
  </si>
  <si>
    <t xml:space="preserve">36377 </t>
  </si>
  <si>
    <t>TUBO PVC PBA JEI, CLASSE 15, DN 100 MM, PARA REDE DE AGUA (NBR 5647)</t>
  </si>
  <si>
    <t>SE12000/B0-M033</t>
  </si>
  <si>
    <t>VÁLVULA EURO23 C/ FLANGES R23AFC10 DN 150MM</t>
  </si>
  <si>
    <t xml:space="preserve">1207 </t>
  </si>
  <si>
    <t>CAP, PVC PBA, JE, DN 100 / DE 110 MM,  PARA REDE DE AGUA (NBR 10351)</t>
  </si>
  <si>
    <t xml:space="preserve">11321 </t>
  </si>
  <si>
    <t>REDUCAO PVC PBA, JE, PB, DN 100 X 50 / DE 110 X 60 MM, PARA REDE DE AGUA</t>
  </si>
  <si>
    <t xml:space="preserve">1863 </t>
  </si>
  <si>
    <t>CURVA LONGA PVC, PB, JE, 90 GRAUS, DN 100 MM, PARA REDE COLETORA ESGOTO (NBR 10569)</t>
  </si>
  <si>
    <t xml:space="preserve">1845 </t>
  </si>
  <si>
    <t>CURVA PVC PBA, JE, PB, 90 GRAUS, DN 50 / DE 60 MM, PARA REDE AGUA (NBR 10351)</t>
  </si>
  <si>
    <t>SE12000/B0-M035</t>
  </si>
  <si>
    <t>TÊ FOFO JGS DN 200X150</t>
  </si>
  <si>
    <t>SE12000/B0-M039</t>
  </si>
  <si>
    <t>REDUÇÃO FOFO FF DN 150X100 RFF</t>
  </si>
  <si>
    <t>SE12000/B0-M040</t>
  </si>
  <si>
    <t>EXTREMIDADE FERRO FUNDIDO COM BOLSAS EFJGS10 X 100M</t>
  </si>
  <si>
    <t>SE12000/B0-M009</t>
  </si>
  <si>
    <t>REDUÇÃO FOFO PB DN 200X150 RJGS</t>
  </si>
  <si>
    <t xml:space="preserve">26047 </t>
  </si>
  <si>
    <t>CAP, PVC, JE, DN 150 MM, PARA REDE COLETORA DE ESGOTO</t>
  </si>
  <si>
    <t>SE12000/B0-M008</t>
  </si>
  <si>
    <t>TUBO FOFO CILINDRICO DN 100X0,65M</t>
  </si>
  <si>
    <t>SE12000/B0-M007</t>
  </si>
  <si>
    <t>TUBO FOFO PF PN10 DN 150X0,80M</t>
  </si>
  <si>
    <t xml:space="preserve"> ÁGUA DE SERVIÇO</t>
  </si>
  <si>
    <t>SE12000/B0/ETE01/ETE07</t>
  </si>
  <si>
    <t>SE12000/B0/ETE01/ETE07/O</t>
  </si>
  <si>
    <t>SE12000/B0/ETE01/ETE07/O*304</t>
  </si>
  <si>
    <t xml:space="preserve">94110 </t>
  </si>
  <si>
    <t>LASTRO COM PREPARO DE FUNDO, LARGURA MAIOR OU IGUAL A 1,5 M, COM CAMADA DE BRITA, LANÇAMENTO MANUAL, EM LOCAL COM NÍVEL ALTO DE INTERFERÊNCIA. AF_06/2016</t>
  </si>
  <si>
    <t>SE12000/B0/ETE01/ETE07/O*315</t>
  </si>
  <si>
    <t>65 001 147</t>
  </si>
  <si>
    <t>CADASTRO DE REDE DE DISTRIBUICAO DE AGUA (RDA)</t>
  </si>
  <si>
    <t>SE12000/B0/ETE01/ETE07/O*322</t>
  </si>
  <si>
    <t xml:space="preserve">89403 </t>
  </si>
  <si>
    <t>TUBO, PVC, SOLDÁVEL, DN 32MM, INSTALADO EM RAMAL DE DISTRIBUIÇÃO DE ÁGUA - FORNECIMENTO E INSTALAÇÃO. AF_12/2014</t>
  </si>
  <si>
    <t xml:space="preserve">89449 </t>
  </si>
  <si>
    <t>TUBO, PVC, SOLDÁVEL, DN 50MM, INSTALADO EM PRUMADA DE ÁGUA - FORNECIMENTO E INSTALAÇÃO. AF_12/2014</t>
  </si>
  <si>
    <t>SE12000/B0/ETE01/ETE07/O*329</t>
  </si>
  <si>
    <t>SE12000/B0/ETE01/ETE07/M</t>
  </si>
  <si>
    <t>SE12000/B0/ETE01/ETE07/M*332</t>
  </si>
  <si>
    <t xml:space="preserve">3540 </t>
  </si>
  <si>
    <t>JOELHO PVC SOLD 90G P/AGUA FRIA PREDIAL 50 MM</t>
  </si>
  <si>
    <t xml:space="preserve">3501 </t>
  </si>
  <si>
    <t>JOELHO PVC SOLD 45G P/ AGUA FRIA PRED 32 MM</t>
  </si>
  <si>
    <t xml:space="preserve">11746 </t>
  </si>
  <si>
    <t>VALVULA DE ESFERA BRUTA EM BRONZE, BITOLA 1 " (REF 1552-B)</t>
  </si>
  <si>
    <t xml:space="preserve">1805 </t>
  </si>
  <si>
    <t>CURVA 90 GRAUS DE FERRO GALVANIZADO, COM ROSCA BSP MACHO/FEMEA, DE 1"</t>
  </si>
  <si>
    <t xml:space="preserve">21010 </t>
  </si>
  <si>
    <t>TUBO ACO GALVANIZADO COM COSTURA, CLASSE LEVE, DN 25 MM ( 1"),  E = 2,65 MM,  *2,11* KG/M (NBR 5580)</t>
  </si>
  <si>
    <t xml:space="preserve">3910 </t>
  </si>
  <si>
    <t>LUVA FERRO GALV ROSCA 1"</t>
  </si>
  <si>
    <t xml:space="preserve">0108 </t>
  </si>
  <si>
    <t>ADAPTADOR PVC SOLDAVEL CURTO COM BOLSA E ROSCA, 32 MM X 1", PARA AGUA FRIA</t>
  </si>
  <si>
    <t xml:space="preserve">3536 </t>
  </si>
  <si>
    <t>JOELHO PVC SOLD 90G P/AGUA FRIA PREDIAL 32 MM</t>
  </si>
  <si>
    <t xml:space="preserve">4179 </t>
  </si>
  <si>
    <t>NIPEL FERRO GALV ROSCA 1"</t>
  </si>
  <si>
    <t xml:space="preserve">0820 </t>
  </si>
  <si>
    <t>BUCHA DE REDUCAO DE PVC, SOLDAVEL, LONGA, COM 50 X 32 MM, PARA AGUA FRIA PREDIAL</t>
  </si>
  <si>
    <t xml:space="preserve">7142 </t>
  </si>
  <si>
    <t>TE PVC SOLD 90G P/ AGUA FRIA PREDIAL 50MM</t>
  </si>
  <si>
    <t xml:space="preserve">7130 </t>
  </si>
  <si>
    <t>TE REDUCAO PVC SOLD 90G P/ AGUA FRIA PREDIAL 50 MM X 32 MM</t>
  </si>
  <si>
    <t>SE12000/B0-M024</t>
  </si>
  <si>
    <t>ADAPTADOR MACHO/ESPIGÃO, AÇO CARBONO, DN 1"</t>
  </si>
  <si>
    <t xml:space="preserve"> RESERVATÓRIO ELEVADO METÁLICO 5M3</t>
  </si>
  <si>
    <t>SE12000/B0/ETE01/ETE08</t>
  </si>
  <si>
    <t>SE12000/B0/ETE01/ETE08/O</t>
  </si>
  <si>
    <t>SE12000/B0/ETE01/ETE08/O*303</t>
  </si>
  <si>
    <t xml:space="preserve">87878 </t>
  </si>
  <si>
    <t>CHAPISCO APLICADO EM ALVENARIAS E ESTRUTURAS DE CONCRETO INTERNAS, COM COLHER DE PEDREIRO.  ARGAMASSA TRAÇO 1:3 COM PREPARO MANUAL. AF_06/2014</t>
  </si>
  <si>
    <t xml:space="preserve">73445 </t>
  </si>
  <si>
    <t>CAIACAO INT OU EXT SOBRE REVESTIMENTO LISO C/ADOCAO DE FIXADOR COM    COM DUAS DEMAOS</t>
  </si>
  <si>
    <t xml:space="preserve">73932/1 </t>
  </si>
  <si>
    <t>GRADE DE FERRO EM BARRA CHATA 3/16"</t>
  </si>
  <si>
    <t>SE12000/B0/ETE01/ETE08/O*304</t>
  </si>
  <si>
    <t>SE12000/B0/ETE01/ETE08/O*306</t>
  </si>
  <si>
    <t xml:space="preserve">94965 </t>
  </si>
  <si>
    <t>CONCRETO FCK = 25MPA, TRAÇO 1:2,3:2,7 (CIMENTO/ AREIA MÉDIA/ BRITA 1)  - PREPARO MECÂNICO COM BETONEIRA 400 L. AF_07/2016</t>
  </si>
  <si>
    <t>SE12000/B0/ETE01/ETE08/O*322</t>
  </si>
  <si>
    <t xml:space="preserve">92335 </t>
  </si>
  <si>
    <t>TUBO DE AÇO GALVANIZADO COM COSTURA, CLASSE MÉDIA, CONEXÃO RANHURADA, DN 50 (2"), INSTALADO EM PRUMADAS - FORNECIMENTO E INSTALAÇÃO. AF_12/2015</t>
  </si>
  <si>
    <t>SE12000/B0/ETE01/ETE08/O*323</t>
  </si>
  <si>
    <t xml:space="preserve">8260 </t>
  </si>
  <si>
    <t>INSTALACAO PARA-RAIOS P/RESERVATORIO</t>
  </si>
  <si>
    <t>SE12000/B0/ETE01/ETE08/O*329</t>
  </si>
  <si>
    <t>SE12000/B0/ETE01/ETE08/M</t>
  </si>
  <si>
    <t>SE12000/B0/ETE01/ETE08/M*332</t>
  </si>
  <si>
    <t>SE12000/B0-M050</t>
  </si>
  <si>
    <t>RESERVATÓRIO ELEVADO METÁLICO, CAPACIDADE DE 5M3</t>
  </si>
  <si>
    <t xml:space="preserve">0048 </t>
  </si>
  <si>
    <t>ADAPTADOR, PVC PBA, BOLSA/ROSCA, JE, DN 50 / DE 60 MM</t>
  </si>
  <si>
    <t xml:space="preserve">6028 </t>
  </si>
  <si>
    <t>REGISTRO GAVETA BRUTO EM LATAO FORJADO, BITOLA 2 " (REF 1509)</t>
  </si>
  <si>
    <t xml:space="preserve">4181 </t>
  </si>
  <si>
    <t>NIPLE DE FERRO GALVANIZADO, COM ROSCA BSP, DE 2"</t>
  </si>
  <si>
    <t xml:space="preserve">3471 </t>
  </si>
  <si>
    <t>COTOVELO 90 GRAUS DE FERRO GALVANIZADO, COM ROSCA BSP, DE 2"</t>
  </si>
  <si>
    <t xml:space="preserve">3447 </t>
  </si>
  <si>
    <t>COTOVELO 45 GRAUS DE FERRO GALVANIZADO, COM ROSCA BSP, DE 2"</t>
  </si>
  <si>
    <t xml:space="preserve">3469 </t>
  </si>
  <si>
    <t>COTOVELO 90 GRAUS DE FERRO GALVANIZADO, COM ROSCA BSP, DE 4"</t>
  </si>
  <si>
    <t xml:space="preserve">4183 </t>
  </si>
  <si>
    <t>NIPLE DE FERRO GALVANIZADO, COM ROSCA BSP, DE 4"</t>
  </si>
  <si>
    <t xml:space="preserve">0113 </t>
  </si>
  <si>
    <t>ADAPTADOR PVC SOLDAVEL CURTO COM BOLSA E ROSCA, 60 MM X 2", PARA AGUA FRIA</t>
  </si>
  <si>
    <t xml:space="preserve">0814 </t>
  </si>
  <si>
    <t>BUCHA DE REDUCAO DE PVC, SOLDAVEL, LONGA, COM 60 X 32 MM, PARA AGUA FRIA PREDIAL</t>
  </si>
  <si>
    <t xml:space="preserve">7588 </t>
  </si>
  <si>
    <t>AUTOMATICO DE BOIA SUPERIOR / INFERIOR, *15* A / 250 V</t>
  </si>
  <si>
    <t xml:space="preserve"> ABRIGO QUADROS ELÉTRICOS</t>
  </si>
  <si>
    <t>SE12000/B0/ETE01/ETE09</t>
  </si>
  <si>
    <t>SE12000/B0/ETE01/ETE09/O</t>
  </si>
  <si>
    <t>SE12000/B0/ETE01/ETE09/O*303</t>
  </si>
  <si>
    <t xml:space="preserve">91341 </t>
  </si>
  <si>
    <t>PORTA EM ALUMÍNIO DE ABRIR TIPO VENEZIANA COM GUARNIÇÃO, FIXAÇÃO COM PARAFUSOS - FORNECIMENTO E INSTALAÇÃO. AF_08/2015</t>
  </si>
  <si>
    <t xml:space="preserve">88489 </t>
  </si>
  <si>
    <t>APLICAÇÃO MANUAL DE PINTURA COM TINTA LÁTEX ACRÍLICA EM PAREDES, DUAS DEMÃOS. AF_06/2014</t>
  </si>
  <si>
    <t xml:space="preserve">84024 </t>
  </si>
  <si>
    <t>BARRA LISA TRACO 1:3 (CIMENTO E AREIA MEDIA), ESPESSURA 1,0CM, PREPARO MANUAL DA ARGAMASSA</t>
  </si>
  <si>
    <t xml:space="preserve">87881 </t>
  </si>
  <si>
    <t>CHAPISCO APLICADO NO TETO, COM ROLO PARA TEXTURA ACRÍLICA. ARGAMASSA TRAÇO 1:4 E EMULSÃO POLIMÉRICA (ADESIVO) COM PREPARO MANUAL. AF_06/2014</t>
  </si>
  <si>
    <t xml:space="preserve">89483 </t>
  </si>
  <si>
    <t>ALVENARIA DE BLOCOS DE CONCRETO ESTRUTURAL 14X19X29 CM, (ESPESSURA 14 CM) FBK = 14,0 MPA, PARA PAREDES COM ÁREA LÍQUIDA MAIOR OU IGUAL A 6M², SEM VÃOS, UTILIZANDO COLHER DE PEDREIR</t>
  </si>
  <si>
    <t xml:space="preserve">76447/1 </t>
  </si>
  <si>
    <t>PISO CIMENTADO TRACO 1:3 (CIMENTO E AREIA) ACABAMENTO LISO ESPESSURA 2,5 CM PREPARO MECANICO DA ARGAMASSA</t>
  </si>
  <si>
    <t xml:space="preserve">88488 </t>
  </si>
  <si>
    <t>APLICAÇÃO MANUAL DE PINTURA COM TINTA LÁTEX ACRÍLICA EM TETO, DUAS DEMÃOS. AF_06/2014</t>
  </si>
  <si>
    <t>SE12000/B0/ETE01/ETE09/O*304</t>
  </si>
  <si>
    <t>SE12000/B0/ETE01/ETE09/O*306</t>
  </si>
  <si>
    <t xml:space="preserve">92455 </t>
  </si>
  <si>
    <t>MONTAGEM E DESMONTAGEM DE FÔRMA DE VIGA, ESCORAMENTO COM GARFO DE MADEIRA, PÉ-DIREITO SIMPLES, EM CHAPA DE MADEIRA RESINADA, 4 UTILIZAÇÕES. AF_12/2015</t>
  </si>
  <si>
    <t xml:space="preserve">92513 </t>
  </si>
  <si>
    <t>MONTAGEM E DESMONTAGEM DE FÔRMA DE LAJE MACIÇA COM ÁREA MÉDIA MENOR OU IGUAL A 20 M², PÉ-DIREITO SIMPLES, EM CHAPA DE MADEIRA COMPENSADA RESINADA, 4 UTILIZAÇÕES. AF_12/2015</t>
  </si>
  <si>
    <t xml:space="preserve">92874 </t>
  </si>
  <si>
    <t>LANÇAMENTO COM USO DE BOMBA, ADENSAMENTO E ACABAMENTO DE CONCRETO EM ESTRUTURAS. AF_12/2015</t>
  </si>
  <si>
    <t>SE12000/B0/ETE01/ETE09/O*329</t>
  </si>
  <si>
    <t xml:space="preserve"> LABORATÓRIO</t>
  </si>
  <si>
    <t>SE12000/B0/ETE01/LBT10</t>
  </si>
  <si>
    <t>SE12000/B0/ETE01/LBT10/O</t>
  </si>
  <si>
    <t>SE12000/B0/ETE01/LBT10/O*303</t>
  </si>
  <si>
    <t xml:space="preserve">72116 </t>
  </si>
  <si>
    <t>VIDRO LISO COMUM TRANSPARENTE, ESPESSURA 3MM</t>
  </si>
  <si>
    <t xml:space="preserve">94559 </t>
  </si>
  <si>
    <t>JANELA DE AÇO BASCULANTE, FIXAÇÃO COM ARGAMASSA, SEM VIDROS, PADRONIZADA. AF_07/2016</t>
  </si>
  <si>
    <t xml:space="preserve">87248 </t>
  </si>
  <si>
    <t>REVESTIMENTO CERÂMICO PARA PISO COM PLACAS TIPO ESMALTADA EXTRA DE DIMENSÕES 35X35 CM APLICADA EM AMBIENTES DE ÁREA MAIOR QUE 10 M2. AF_06/2014</t>
  </si>
  <si>
    <t xml:space="preserve">84023 </t>
  </si>
  <si>
    <t>BARRA LISA TRACO 1:3 (CIMENTO E AREIA MEDIA), ESPESSURA 1,5CM, PREPARO MANUAL DA ARGAMASSA</t>
  </si>
  <si>
    <t xml:space="preserve">90820 </t>
  </si>
  <si>
    <t>PORTA DE MADEIRA PARA PINTURA, SEMI-OCA (LEVE OU MÉDIA), 60X210CM, ESPESSURA DE 3,5CM, INCLUSO DOBRADIÇAS - FORNECIMENTO E INSTALAÇÃO. AF_08/2015</t>
  </si>
  <si>
    <t xml:space="preserve">90822 </t>
  </si>
  <si>
    <t>PORTA DE MADEIRA PARA PINTURA, SEMI-OCA (LEVE OU MÉDIA), 80X210CM, ESPESSURA DE 3,5CM, INCLUSO DOBRADIÇAS - FORNECIMENTO E INSTALAÇÃO. AF_08/2015</t>
  </si>
  <si>
    <t xml:space="preserve">91338 </t>
  </si>
  <si>
    <t>PORTA DE ALUMÍNIO DE ABRIR COM LAMBRI, COMM GUARNIÇÃO, FIXAÇÃO COM PARAFUSOS - FORNECIMENTO E INSTALAÇÃO. AF_08/2015</t>
  </si>
  <si>
    <t xml:space="preserve">87265 </t>
  </si>
  <si>
    <t>REVESTIMENTO CERÂMICO PARA PAREDES INTERNAS COM PLACAS TIPO ESMALTADA EXTRA DE DIMENSÕES 20X20 CM APLICADAS EM AMBIENTES DE ÁREA MAIOR QUE 5 M² NA ALTURA INTEIRA DAS PAREDES. AF_06</t>
  </si>
  <si>
    <t xml:space="preserve">94218 </t>
  </si>
  <si>
    <t>TELHAMENTO COM TELHA ESTRUTURAL DE FIBROCIMENTO E= 6 MM, COM ATÉ 2 ÁGUAS, INCLUSO IÇAMENTO. AF_06/2016</t>
  </si>
  <si>
    <t xml:space="preserve">87794 </t>
  </si>
  <si>
    <t>EMBOÇO OU MASSA ÚNICA EM ARGAMASSA TRAÇO 1:2:8, PREPARO MANUAL, APLICADA MANUALMENTE EM PANOS CEGOS DE FACHADA (SEM PRESENÇA DE VÃOS), ESPESSURA DE 25 MM. AF_06/2014</t>
  </si>
  <si>
    <t xml:space="preserve">87554 </t>
  </si>
  <si>
    <t xml:space="preserve">EMBOÇO, PARA RECEBIMENTO DE CERÂMICA, EM ARGAMASSA TRAÇO 1:2:8, PREPARO MANUAL, APLICADO MANUALMENTE EM FACES INTERNAS DE PAREDES, PARA AMBIENTE COM ÁREA MAIOR QUE 10M2, ESPESSURA </t>
  </si>
  <si>
    <t xml:space="preserve">91305 </t>
  </si>
  <si>
    <t>FECHADURA DE EMBUTIR PARA PORTA DE BANHEIRO, COMPLETA, ACABAMENTO PADRÃO POPULAR, INCLUSO EXECUÇÃO DE FURO - FORNECIMENTO E INSTALAÇÃO. AF_08/2015</t>
  </si>
  <si>
    <t xml:space="preserve">91307 </t>
  </si>
  <si>
    <t>FECHADURA DE EMBUTIR PARA PORTAS INTERNAS, COMPLETA, ACABAMENTO PADRÃO POPULAR, COM EXECUÇÃO DE FURO - FORNECIMENTO E INSTALAÇÃO. AF_08/2015</t>
  </si>
  <si>
    <t>SE12000/B0/ETE01/LBT10/O*304</t>
  </si>
  <si>
    <t>SE12000/B0/ETE01/LBT10/O*306</t>
  </si>
  <si>
    <t xml:space="preserve">92418 </t>
  </si>
  <si>
    <t>MONTAGEM E DESMONTAGEM DE FÔRMA DE PILARES RETANGULARES E ESTRUTURAS SIMILARES COM ÁREA MÉDIA DAS SEÇÕES MENOR OU IGUAL A 0,25 M², PÉ-DIREITO SIMPLES, EM CHAPA DE MADEIRA COMPENSAD</t>
  </si>
  <si>
    <t xml:space="preserve">74141/1 </t>
  </si>
  <si>
    <t>LAJE PRE-MOLD BETA 11 P/1KN/M2 VAOS 4,40M/INCL VIGOTAS TIJOLOS ARMADURA NEGATIVA CAPEAMENTO 3CM CONCRETO 20MPA ESCORAMENTO MATERIAL E MAO  DE OBRA.</t>
  </si>
  <si>
    <t>SE12000/B0/ETE01/LBT10/O*322</t>
  </si>
  <si>
    <t xml:space="preserve">86943 </t>
  </si>
  <si>
    <t>LAVATÓRIO LOUÇA BRANCA SUSPENSO, 29,5 X 39CM OU EQUIVALENTE, PADRÃO POPULAR, INCLUSO SIFÃO FLEXÍVEL EM PVC, VÁLVULA E ENGATE FLEXÍVEL 30CM EM PLÁSTICO E TORNEIRA CROMADA DE MESA, P</t>
  </si>
  <si>
    <t xml:space="preserve">86932 </t>
  </si>
  <si>
    <t>VASO SANITÁRIO SIFONADO COM CAIXA ACOPLADA LOUÇA BRANCA - PADRÃO MÉDIO, INCLUSO ENGATE FLEXÍVEL EM METAL CROMADO, 1/2? X 40CM - FORNECIMENTO E INSTALAÇÃO. AF_12/2013</t>
  </si>
  <si>
    <t xml:space="preserve">86935 </t>
  </si>
  <si>
    <t>CUBA DE EMBUTIR DE AÇO INOXIDÁVEL MÉDIA, INCLUSO VÁLVULA TIPO AMERICANA EM METAL CROMADO E SIFÃO FLEXÍVEL EM PVC - FORNECIMENTO E INSTALAÇÃO. AF_12/2013</t>
  </si>
  <si>
    <t xml:space="preserve">40729 </t>
  </si>
  <si>
    <t>VALVULA DESCARGA 1.1/2" COM REGISTRO, ACABAMENTO EM METAL CROMADO - FORNECIMENTO E INSTALACAO</t>
  </si>
  <si>
    <t xml:space="preserve">86912 </t>
  </si>
  <si>
    <t>TORNEIRA CROMADA LONGA, DE PAREDE, 1/2" OU 3/4", PARA PIA DE COZINHA, PADRÃO MÉDIO - FORNECIMENTO E INSTALAÇÃO. AF_12/2013</t>
  </si>
  <si>
    <t xml:space="preserve">86923 </t>
  </si>
  <si>
    <t>TANQUE DE LOUÇA BRANCA SUSPENSO, 18L OU EQUIVALENTE, INCLUSO SIFÃO TIPO GARRAFA EM PVC, VÁLVULA PLÁSTICA E TORNEIRA DE METAL CROMADO PADRÃO POPULAR - FORNECIMENTO E INSTALAÇÃO. AF_</t>
  </si>
  <si>
    <t xml:space="preserve">86893 </t>
  </si>
  <si>
    <t>BANCADA DE MÁRMORE BRANCO POLIDO PARA PIA DE COZINHA 1,50 X 0,60 M - FORNECIMENTO E INSTALAÇÃO. AF_12/2013</t>
  </si>
  <si>
    <t xml:space="preserve">74051/2 </t>
  </si>
  <si>
    <t>CAIXA DE GORDURA SIMPLES EM CONCRETO PRE-MOLDADO DN 40MM COM TAMPA - FORNECIMENTO E INSTALACAO</t>
  </si>
  <si>
    <t xml:space="preserve">88503 </t>
  </si>
  <si>
    <t>CAIXA D´ÁGUA EM POLIETILENO, 1000 LITROS, COM ACESSÓRIOS</t>
  </si>
  <si>
    <t>SE12000/B0/ETE01/LBT10/O*323</t>
  </si>
  <si>
    <t xml:space="preserve">9535 </t>
  </si>
  <si>
    <t>CHUVEIRO ELETRICO COMUM CORPO PLASTICO TIPO DUCHA, FORNECIMENTO E INSTALACAO</t>
  </si>
  <si>
    <t xml:space="preserve">83447 </t>
  </si>
  <si>
    <t>CAIXA DE PASSAGEM 40X40X50 FUNDO BRITA COM TAMPA</t>
  </si>
  <si>
    <t>SE12000/B0/ETE01/LBT10/O*329</t>
  </si>
  <si>
    <t>SE12000/B0/ETE01/LBT10/M</t>
  </si>
  <si>
    <t>SE12000/B0/ETE01/LBT10/M*332</t>
  </si>
  <si>
    <t xml:space="preserve">0377 </t>
  </si>
  <si>
    <t>ASSENTO SANITARIO DE PLASTICO, TIPO CONVENCIONAL</t>
  </si>
  <si>
    <t xml:space="preserve">10835 </t>
  </si>
  <si>
    <t>JOELHO PVC, COM BOLSA E ANEL, 90 GRAUS, DN 40 X *38* MM, SERIE NORMAL, PARA ESGOTO PREDIAL</t>
  </si>
  <si>
    <t xml:space="preserve">20154 </t>
  </si>
  <si>
    <t>JOELHO, PVC SERIE R, 90 GRAUS, DN 40 MM, PARA ESGOTO PREDIAL</t>
  </si>
  <si>
    <t xml:space="preserve">9835 </t>
  </si>
  <si>
    <t>TUBO PVC  SERIE NORMAL, DN 40 MM, PARA ESGOTO  PREDIAL (NBR 5688)</t>
  </si>
  <si>
    <t xml:space="preserve">37951 </t>
  </si>
  <si>
    <t>JOELHO PVC, SOLDAVEL, PB, 45 GRAUS, DN 40 MM, PARA ESGOTO PREDIAL</t>
  </si>
  <si>
    <t xml:space="preserve">5103 </t>
  </si>
  <si>
    <t>CAIXA SIFONADA PVC, 100 X 100 X 50 MM, COM GRELHA REDONDA BRANCA</t>
  </si>
  <si>
    <t xml:space="preserve">11713 </t>
  </si>
  <si>
    <t>CAIXA SIFONADA PVC 150 X 150 X 50MM COM TAMPA CEGA QUADRADA BRANCA</t>
  </si>
  <si>
    <t xml:space="preserve">7097 </t>
  </si>
  <si>
    <t>TE SANITARIO, PVC, DN 50 X 50 MM, SERIE NORMAL, PARA ESGOTO PREDIAL</t>
  </si>
  <si>
    <t xml:space="preserve">3659 </t>
  </si>
  <si>
    <t>JUNCAO SIMPLES, PVC, DN 100 X 50 MM, SERIE NORMAL PARA ESGOTO PREDIAL</t>
  </si>
  <si>
    <t xml:space="preserve">1966 </t>
  </si>
  <si>
    <t>CURVA PVC CURTA 90 GRAUS, 100 MM, PARA ESGOTO PREDIAL</t>
  </si>
  <si>
    <t xml:space="preserve">10836 </t>
  </si>
  <si>
    <t>JOELHO PVC COM VISITA, 90 GRAUS, DN 100 X 50 MM, SERIE NORMAL, PARA ESGOTO PREDIAL</t>
  </si>
  <si>
    <t xml:space="preserve">11655 </t>
  </si>
  <si>
    <t>TE SANITARIO, PVC, DN 100 X 50 MM, SERIE NORMAL, PARA ESGOTO PREDIAL</t>
  </si>
  <si>
    <t xml:space="preserve">3662 </t>
  </si>
  <si>
    <t>JUNCAO SIMPLES, PVC, DN 50 X 50 MM, SERIE NORMAL PARA ESGOTO PREDIAL</t>
  </si>
  <si>
    <t xml:space="preserve">20149 </t>
  </si>
  <si>
    <t>JOELHO, PVC SERIE R, 45 GRAUS, DN 50 MM, PARA ESGOTO PREDIAL</t>
  </si>
  <si>
    <t xml:space="preserve">9836 </t>
  </si>
  <si>
    <t>TUBO PVC  SERIE NORMAL, DN 100 MM, PARA ESGOTO  PREDIAL (NBR 5688)</t>
  </si>
  <si>
    <t xml:space="preserve">3529 </t>
  </si>
  <si>
    <t>JOELHO PVC, SOLDAVEL, 90 GRAUS, 25 MM, PARA AGUA FRIA PREDIAL</t>
  </si>
  <si>
    <t xml:space="preserve">9868 </t>
  </si>
  <si>
    <t>TUBO PVC, SOLDAVEL, DN 25 MM, AGUA FRIA (NBR-5648)</t>
  </si>
  <si>
    <t xml:space="preserve">0096 </t>
  </si>
  <si>
    <t>ADAPTADOR PVC SOLDAVEL, COM FLANGE E ANEL DE VEDACAO, 25 MM X 3/4", PARA CAIXA D'AGUA</t>
  </si>
  <si>
    <t xml:space="preserve">3909 </t>
  </si>
  <si>
    <t>LUVA DE FERRO GALVANIZADO, COM ROSCA BSP, DE 3/4"</t>
  </si>
  <si>
    <t xml:space="preserve">7606 </t>
  </si>
  <si>
    <t>TORNEIRA METALICA DE BOIA CONVENCIONAL PARA CAIXA D'AGUA, 3/4 ", COM HASTE METALICA E BALAO METALICO</t>
  </si>
  <si>
    <t xml:space="preserve">0065 </t>
  </si>
  <si>
    <t>ADAPTADOR PVC SOLDAVEL CURTO COM BOLSA E ROSCA, 25 MM X 3/4", PARA AGUA FRIA</t>
  </si>
  <si>
    <t xml:space="preserve">6024 </t>
  </si>
  <si>
    <t>REGISTRO PRESSAO COM ACABAMENTO E CANOPLA CROMADA, SIMPLES, BITOLA 3/4 " (REF 1416)</t>
  </si>
  <si>
    <t xml:space="preserve">20147 </t>
  </si>
  <si>
    <t>JOELHO PVC, SOLDAVEL, COM BUCHA DE LATAO, 90 GRAUS, 25 MM X 1/2", PARA AGUA FRIA PREDIAL</t>
  </si>
  <si>
    <t xml:space="preserve">0097 </t>
  </si>
  <si>
    <t>ADAPTADOR PVC SOLDAVEL, COM FLANGE E ANEL DE VEDACAO, 32 MM X 1", PARA CAIXA D'AGUA</t>
  </si>
  <si>
    <t xml:space="preserve">9869 </t>
  </si>
  <si>
    <t>TUBO PVC, SOLDAVEL, DN 32 MM, AGUA FRIA (NBR-5648)</t>
  </si>
  <si>
    <t xml:space="preserve">6013 </t>
  </si>
  <si>
    <t>REGISTRO GAVETA COM ACABAMENTO E CANOPLA CROMADOS, SIMPLES, BITOLA 1 " (REF 1509)</t>
  </si>
  <si>
    <t xml:space="preserve">7140 </t>
  </si>
  <si>
    <t>TE PVC SOLD 90G P/ AGUA FRIA PREDIAL 32MM</t>
  </si>
  <si>
    <t xml:space="preserve">0829 </t>
  </si>
  <si>
    <t>BUCHA DE REDUCAO DE PVC, SOLDAVEL, CURTA, COM 32 X 25 MM, PARA AGUA FRIA PREDIAL</t>
  </si>
  <si>
    <t xml:space="preserve">7136 </t>
  </si>
  <si>
    <t>TE DE REDUCAO, PVC, SOLDAVEL, 90 GRAUS, 32 MM X 25 MM, PARA AGUA FRIA PREDIAL</t>
  </si>
  <si>
    <t xml:space="preserve">7137 </t>
  </si>
  <si>
    <t>TE PVC, SOLDAVEL, COM BUCHA DE LATAO NA BOLSA CENTRAL, 90 GRAUS, 25 MM X 1/2", PARA AGUA FRIA PREDIAL</t>
  </si>
  <si>
    <t xml:space="preserve">38005 </t>
  </si>
  <si>
    <t>CONECTOR, CPVC, SOLDAVEL, 15 MM X 1/2", PARA AGUA QUENTE</t>
  </si>
  <si>
    <t xml:space="preserve">6005 </t>
  </si>
  <si>
    <t>REGISTRO GAVETA COM ACABAMENTO E CANOPLA CROMADOS, SIMPLES, BITOLA 3/4 " (REF 1509)</t>
  </si>
  <si>
    <t xml:space="preserve">7700 </t>
  </si>
  <si>
    <t>TUBO ACO GALVANIZADO COM COSTURA, CLASSE MEDIA, DN 3/4", E = *2,65* MM, PESO *1,58* KG/M (NBR 5580)</t>
  </si>
  <si>
    <t xml:space="preserve">3462 </t>
  </si>
  <si>
    <t>COTOVELO DE REDUCAO 90 GRAUS DE FERRO GALVANIZADO, COM ROSCA BSP, DE 3/4" X 1/2"</t>
  </si>
  <si>
    <t xml:space="preserve">7139 </t>
  </si>
  <si>
    <t>TE PVC SOLD 90G P/ AGUA FRIA PREDIAL 25MM</t>
  </si>
  <si>
    <t xml:space="preserve"> QUEIMADOR DE GÁS</t>
  </si>
  <si>
    <t>SE12000/B0/ETE01/QGS11</t>
  </si>
  <si>
    <t>SE12000/B0/ETE01/QGS11/O</t>
  </si>
  <si>
    <t>SE12000/B0/ETE01/QGS11/O*306</t>
  </si>
  <si>
    <t xml:space="preserve">73990/1 </t>
  </si>
  <si>
    <t>ARMACAO ACO CA-50 P/1,0M3 DE CONCRETO</t>
  </si>
  <si>
    <t>SE12000/B0/ETE01/QGS11/O*323</t>
  </si>
  <si>
    <t xml:space="preserve">83449 </t>
  </si>
  <si>
    <t>CAIXA DE PASSAGEM 60X60X70 FUNDO BRITA COM TAMPA</t>
  </si>
  <si>
    <t>SE12000/B0/ETE01/QGS11/O*329</t>
  </si>
  <si>
    <t>SE12000/B0/ETE01/QGS11/Q</t>
  </si>
  <si>
    <t>SE12000/B0/ETE01/QGS11/Q*334</t>
  </si>
  <si>
    <t>SE12000/B0-Q001</t>
  </si>
  <si>
    <t>QUEIMADOR DE GÁS TIPO FLARE, CONFORME PROJETO</t>
  </si>
  <si>
    <t xml:space="preserve"> INTERLIGAÇÕES </t>
  </si>
  <si>
    <t>SE12000/B0/ETE01/ETE12</t>
  </si>
  <si>
    <t>SE12000/B0/ETE01/ETE12/O</t>
  </si>
  <si>
    <t>SE12000/B0/ETE01/ETE12/O*302</t>
  </si>
  <si>
    <t>SE12000/B0/ETE01/ETE12/O*304</t>
  </si>
  <si>
    <t>SE12000/B0/ETE01/ETE12/O*305</t>
  </si>
  <si>
    <t xml:space="preserve">94051 </t>
  </si>
  <si>
    <t>ESCORAMENTO DE VALA, TIPO DESCONTÍNUO, COM PROFUNDIDADE DE 1,5 M A 3,0 M, LARGURA MENOR QUE 1,5 M, EM LOCAL COM NÍVEL ALTO DE INTERFERÊNCIA. AF_06/2016</t>
  </si>
  <si>
    <t>SE12000/B0/ETE01/ETE12/O*306</t>
  </si>
  <si>
    <t>SE12000/B0/ETE01/ETE12/O*307</t>
  </si>
  <si>
    <t xml:space="preserve">73902/1 </t>
  </si>
  <si>
    <t>CAMADA DRENANTE COM BRITA NUM 3</t>
  </si>
  <si>
    <t>SE12000/B0-S027</t>
  </si>
  <si>
    <t>ASSENTAMENTO TUBO PVC COM JUNTA ELASTICA, DN 200 MM - (OU RPVC, OU PVC DEFOFO, OU PRFV P/ AGUA)</t>
  </si>
  <si>
    <t>SE12000/B0/ETE01/ETE12/O*315</t>
  </si>
  <si>
    <t>65 001 149</t>
  </si>
  <si>
    <t>CADASTRO DE ADUTORA / LINHA DE RECALQUE</t>
  </si>
  <si>
    <t>SE12000/B0/ETE01/ETE12/O*329</t>
  </si>
  <si>
    <t>SE12000/B0/ETE01/ETE12/M</t>
  </si>
  <si>
    <t>SE12000/B0/ETE01/ETE12/M*332</t>
  </si>
  <si>
    <t>SE12000/B0-M051</t>
  </si>
  <si>
    <t>TUBO FOFO CILINDRICO DN 200X3,10M</t>
  </si>
  <si>
    <t>SE12000/B0-M012</t>
  </si>
  <si>
    <t>CURVA 45º FOFO ESG. BB JE DN 100</t>
  </si>
  <si>
    <t>SE12000/B0-M054</t>
  </si>
  <si>
    <t>CURVA 90º FOFO ESG. BB JE DN 100</t>
  </si>
  <si>
    <t>SE12000/B0-M052</t>
  </si>
  <si>
    <t>TUBO FOFO CILINDRICO DN 100X4,50M</t>
  </si>
  <si>
    <t>SE12000/B0-M053</t>
  </si>
  <si>
    <t>TUBO FOFO CILINDRICO DN 100X3,60M</t>
  </si>
  <si>
    <t xml:space="preserve">9829 </t>
  </si>
  <si>
    <t>TUBO PVC DEFOFO, JEI, 1 MPA, DN 200 MM, PARA REDE DE AGUA (NBR 7665)</t>
  </si>
  <si>
    <t xml:space="preserve">9825 </t>
  </si>
  <si>
    <t>TUBO PVC DEFOFO, JEI, 1 MPA, DN 100 MM, PARA REDE DE AGUA (NBR 7665)</t>
  </si>
  <si>
    <t>SE12000/B0-M055</t>
  </si>
  <si>
    <t>TUBO FOFO PF PN10 DN 150X5,80M</t>
  </si>
  <si>
    <t>SE12000/B0-M056</t>
  </si>
  <si>
    <t>TUBO FOFO FF PN10 DN 150X1,00M</t>
  </si>
  <si>
    <t>SE12000/B0-M002</t>
  </si>
  <si>
    <t>TUBO FOFO FF PN10 DN 150X0,60M</t>
  </si>
  <si>
    <t>SE12000/B0-M001</t>
  </si>
  <si>
    <t>TUBO FOFO CILINDRICO DN 100X3,00M</t>
  </si>
  <si>
    <t xml:space="preserve"> URBANIZAÇÃO E DRENAGEM</t>
  </si>
  <si>
    <t>SE12000/B0/ETE01/ETE13</t>
  </si>
  <si>
    <t>SE12000/B0/ETE01/ETE13/O</t>
  </si>
  <si>
    <t>SE12000/B0/ETE01/ETE13/O*303</t>
  </si>
  <si>
    <t xml:space="preserve">73922/1 </t>
  </si>
  <si>
    <t>PISO CIMENTADO TRACO 1:3 (CIMENTO E AREIA) ACABAMENTO LISO ESPESSURA 3,5CM, PREPARO MANUAL DA ARGAMASSA</t>
  </si>
  <si>
    <t xml:space="preserve">83623 </t>
  </si>
  <si>
    <t>GRELHA DE FERRO FUNDIDO PARA CANALETA LARG = 30CM, FORNECIMENTO E ASSENTAMENTO</t>
  </si>
  <si>
    <t xml:space="preserve">74238/2 </t>
  </si>
  <si>
    <t>PORTAO EM TELA ARAME GALVANIZADO N.12 MALHA 2" E MOLDURA EM TUBOS DE ACO COM DUAS FOLHAS DE ABRIR, INCLUSO FERRAGENS</t>
  </si>
  <si>
    <t>SE12000/B0/ETE01/ETE13/O*307</t>
  </si>
  <si>
    <t xml:space="preserve">94265 </t>
  </si>
  <si>
    <t>GUIA (MEIO-FIO) CONCRETO, MOLDADA  IN LOCO  EM TRECHO RETO COM EXTRUSORA, 14 CM BASE X 30 CM ALTURA. AF_06/2016</t>
  </si>
  <si>
    <t xml:space="preserve">94281 </t>
  </si>
  <si>
    <t>EXECUÇÃO DE SARJETA DE CONCRETO USINADO, MOLDADA  IN LOCO  EM TRECHO RETO, 30 CM BASE X 15 CM ALTURA. AF_06/2016</t>
  </si>
  <si>
    <t xml:space="preserve">73882/5 </t>
  </si>
  <si>
    <t>CALHA EM CONCRETO SIMPLES, EM MEIA CANA DE CONCRETO, DIAMETRO 600 MM</t>
  </si>
  <si>
    <t>SE12000/B0/ETE01/ETE13/O*308</t>
  </si>
  <si>
    <t>SE12000/B0/ETE01/ETE13/O*329</t>
  </si>
  <si>
    <t>SE12000/B0-S012</t>
  </si>
  <si>
    <t>CALHA CONCRETO SIMPLES, MEIA CANA DE CONCRETO, DIÃMETRO 300 MM</t>
  </si>
  <si>
    <t>SE12000/B0-S011</t>
  </si>
  <si>
    <t>CAIXA DE PASSAGEM, T1 (11UN)  E T2 (2UN), CONFORME PROJETO</t>
  </si>
  <si>
    <t>SE12000/B0-S026</t>
  </si>
  <si>
    <t>CANALETA TRAPEZOIDAL DE CONCRETO</t>
  </si>
  <si>
    <t xml:space="preserve">   Urbanização - Cercas e plantas</t>
  </si>
  <si>
    <t>SE12000/B0/ETE01/ETE13/O*338</t>
  </si>
  <si>
    <t xml:space="preserve">85178 </t>
  </si>
  <si>
    <t>PLANTIO DE ARBUSTO COM ALTURA 50 A 100CM, EM CAVA DE 60X60X60CM</t>
  </si>
  <si>
    <t xml:space="preserve">74236/1 </t>
  </si>
  <si>
    <t>PLANTIO DE GRAMA BATATAIS EM PLACAS</t>
  </si>
  <si>
    <t xml:space="preserve">73967/2 </t>
  </si>
  <si>
    <t>PLANTIO DE ARVORE REGIONAL, ALTURA MAIOR QUE 2,00M, EM CAVAS DE 80X80X80CM</t>
  </si>
  <si>
    <t>SERVIÇOS AUXILIARES</t>
  </si>
  <si>
    <t>SE12000/B0/AUX01</t>
  </si>
  <si>
    <t xml:space="preserve"> PRÉ OPERAÇÃO DO SISTEMA</t>
  </si>
  <si>
    <t>SE12000/B0/AUX01/AUX01</t>
  </si>
  <si>
    <t>SE12000/B0/AUX01/AUX01/O</t>
  </si>
  <si>
    <t>SE12000/B0/AUX01/AUX01/O*329</t>
  </si>
  <si>
    <t>SE12000/B0-S005</t>
  </si>
  <si>
    <t>PRÉ OPERAÇÃO DO SISTEMA</t>
  </si>
  <si>
    <t xml:space="preserve">                                              ORÇAMENTO ANALÍTICO</t>
  </si>
  <si>
    <t>Coeficiente</t>
  </si>
  <si>
    <t xml:space="preserve">       3080  - FECHADURA DE EMBUTIR PARA PORTA EXTERNA / ENTRADA, MAQUINA 40 MM, COM CILINDRO, MACANETA ALAVANCA E ESPELHO EM METAL CROMADO - NIVEL SEGURANCA MEDIO - COMPLETA</t>
  </si>
  <si>
    <t xml:space="preserve">CJ </t>
  </si>
  <si>
    <t xml:space="preserve">       3659  - JUNCAO SIMPLES, PVC, DN 100 X 50 MM, SERIE NORMAL PARA ESGOTO PREDIAL</t>
  </si>
  <si>
    <t xml:space="preserve">       3670  - JUNCAO SIMPLES, PVC, 45 GRAUS, DN 100 X 100 MM, SERIE NORMAL PARA ESGOTO PREDIAL</t>
  </si>
  <si>
    <t xml:space="preserve">       4491  - PECA DE MADEIRA NATIVA / REGIONAL 7,5 X 7,5CM (3X3) NAO APARELHADA (P/FORMA)</t>
  </si>
  <si>
    <t xml:space="preserve">       9535  - CHUVEIRO ELETRICO COMUM CORPO PLASTICO TIPO DUCHA, FORNECIMENTO E INSTALACAO</t>
  </si>
  <si>
    <t xml:space="preserve">       11367  - PORTA DE MADEIRA, FOLHA LEVE (NBR 15930), E = *35* MM, NUCLEO COLMEIA, CAPA LISA EM HDF, ACABAMENTO MELAMINICO EM PADRAO MADEIRA</t>
  </si>
  <si>
    <t xml:space="preserve">M2 </t>
  </si>
  <si>
    <t xml:space="preserve">       11587  - FORRO DE PVC LISO, BRANCO, REGUA DE 10 CM, ESPESSURA DE 8 MM A 10 MM (COM COLOCACAO / SEM ESTRUTURA METALICA)</t>
  </si>
  <si>
    <t xml:space="preserve">       11697  - MICTORIO COLETIVO ACO INOX (AISI 304), E = 0,8 MM, DE *100 X 40 X 30* CM (C X A X P)</t>
  </si>
  <si>
    <t xml:space="preserve">       11712  - CAIXA SIFONADA PVC, 150 X 150 X 50 MM, COM GRELHA QUADRADA BRANCA (NBR 5688)</t>
  </si>
  <si>
    <t xml:space="preserve">       21112  - VALVULA DE DESCARGA EM METAL CROMADO PARA MICTORIO COM ACIONAMENTO POR PRESSAO E FECHAMENTO AUTOMATICO</t>
  </si>
  <si>
    <t xml:space="preserve">       68069  - HASTE COPPERWELD 5/8? X 3,0M COM CONECTOR</t>
  </si>
  <si>
    <t xml:space="preserve">       72251  - CABO DE COBRE NU 16MM2 - FORNECIMENTO E INSTALACAO</t>
  </si>
  <si>
    <t xml:space="preserve">       73922/4  - PISO CIMENTADO TRACO 1:4 (CIMENTO E AREIA) ACABAMENTO LISO ESPESSURA 2,0CM, PREPARO MANUAL DA ARGAMASSA</t>
  </si>
  <si>
    <t xml:space="preserve">       73953/6  - LUMINARIA TIPO CALHA, DE SOBREPOR, COM REATOR DE PARTIDA RAPIDA E LAMPADA FLUORESCENTE 2X40W, COMPLETA, FORNECIMENTO E INSTALACAO</t>
  </si>
  <si>
    <t xml:space="preserve">       73964/6  - REATERRO DE VALA COM COMPACTAÇÃO MANUAL</t>
  </si>
  <si>
    <t xml:space="preserve">       74130/1  - DISJUNTOR TERMOMAGNETICO MONOPOLAR PADRAO NEMA (AMERICANO) 10 A 30A 240V, FORNECIMENTO E INSTALACAO</t>
  </si>
  <si>
    <t xml:space="preserve">       74166/1  - CAIXA DE INSPEÇÃO EM CONCRETO PRÉ-MOLDADO DN 60CM COM TAMPA H= 60CM - FORNECIMENTO E INSTALACAO</t>
  </si>
  <si>
    <t xml:space="preserve">       83443  - CAIXA DE PASSAGEM 20X20X25 FUNDO BRITA COM TAMPA</t>
  </si>
  <si>
    <t xml:space="preserve">       83518  - ALVENARIA EMBASAMENTO E=20 CM BLOCO CONCRETO</t>
  </si>
  <si>
    <t xml:space="preserve">       84024  - BARRA LISA TRACO 1:3 (CIMENTO E AREIA MEDIA), ESPESSURA 1,0CM, PREPARO MANUAL DA ARGAMASSA</t>
  </si>
  <si>
    <t xml:space="preserve">       84402  - QUADRO DE DISTRIBUICAO DE ENERGIA P/ 6 DISJUNTORES TERMOMAGNETICOS MONOPOLARES SEM BARRAMENTO, DE EMBUTIR, EM CHAPA METALICA - FORNECIMENTO E INSTALACAO</t>
  </si>
  <si>
    <t xml:space="preserve">       86888  - VASO SANITÁRIO SIFONADO COM CAIXA ACOPLADA LOUÇA BRANCA - FORNECIMENTO E INSTALAÇÃO. AF_12/2013</t>
  </si>
  <si>
    <t xml:space="preserve">       86943  - LAVATÓRIO LOUÇA BRANCA SUSPENSO, 29,5 X 39CM OU EQUIVALENTE, PADRÃO POPULAR, INCLUSO SIFÃO FLEXÍVEL EM PVC, VÁLVULA E ENGATE FLEXÍVEL 30CM EM PLÁSTICO E TORNEIRA CR</t>
  </si>
  <si>
    <t xml:space="preserve">       87777  - EMBOÇO OU MASSA ÚNICA EM ARGAMASSA TRAÇO 1:2:8, PREPARO MANUAL, APLICADA MANUALMENTE EM PANOS DE FACHADA COM PRESENÇA DE VÃOS, ESPESSURA DE 25 MM. AF_06/2014</t>
  </si>
  <si>
    <t xml:space="preserve">       87877  - CHAPISCO APLICADO EM ALVENARIAS E ESTRUTURAS DE CONCRETO INTERNAS, COM ROLO PARA TEXTURA ACRÍLICA.  ARGAMASSA INDUSTRIALIZADA COM PREPARO EM MISTURADOR 300 KG. AF_0</t>
  </si>
  <si>
    <t xml:space="preserve">       87903  - CHAPISCO APLICADO EM ALVENARIA (COM PRESENÇA DE VÃOS) E ESTRUTURAS DE CONCRETO DE FACHADA, COM ROLO PARA TEXTURA ACRÍLICA.  ARGAMASSA INDUSTRIALIZADA COM PREPARO EM</t>
  </si>
  <si>
    <t xml:space="preserve">       88487  - APLICAÇÃO MANUAL DE PINTURA COM TINTA LÁTEX PVA EM PAREDES, DUAS DEMÃOS. AF_06/2014</t>
  </si>
  <si>
    <t xml:space="preserve">       89168  - (COMPOSIÇÃO REPRESENTATIVA) DO SERVIÇO DE ALVENARIA DE VEDAÇÃO DE BLOCOS VAZADOS DE CERÂMICA DE 9X19X19CM (ESPESSURA 9CM), PARA EDIFICAÇÃO HABITACIONAL UNIFAMILIAR </t>
  </si>
  <si>
    <t xml:space="preserve">       89171  - (COMPOSIÇÃO REPRESENTATIVA) DO SERVIÇO DE REVESTIMENTO CERÂMICO PARA PISO COM PLACAS TIPO GRÉS DE DIMENSÕES 35X35 CM, PARA EDIFICAÇÃO HABITACIONAL UNIFAMILIAR (CASA</t>
  </si>
  <si>
    <t xml:space="preserve">       89173  - (COMPOSIÇÃO REPRESENTATIVA) DO SERVIÇO DE EMBOÇO/MASSA ÚNICA, APLICADO MANUALMENTE, TRAÇO 1:2:8, EM BETONEIRA DE 400L, PAREDES INTERNAS, COM EXECUÇÃO DE TALISCAS, E</t>
  </si>
  <si>
    <t xml:space="preserve">       89709  - RALO SIFONADO, PVC, DN 100 X 40 MM, JUNTA SOLDÁVEL, FORNECIDO E INSTALADO EM RAMAL DE DESCARGA OU EM RAMAL DE ESGOTO SANITÁRIO. AF_12/2014</t>
  </si>
  <si>
    <t xml:space="preserve">       89711  - TUBO PVC, SERIE NORMAL, ESGOTO PREDIAL, DN 40 MM, FORNECIDO E INSTALADO EM RAMAL DE DESCARGA OU RAMAL DE ESGOTO SANITÁRIO. AF_12/2014</t>
  </si>
  <si>
    <t xml:space="preserve">       89712  - TUBO PVC, SERIE NORMAL, ESGOTO PREDIAL, DN 50 MM, FORNECIDO E INSTALADO EM RAMAL DE DESCARGA OU RAMAL DE ESGOTO SANITÁRIO. AF_12/2014</t>
  </si>
  <si>
    <t xml:space="preserve">       89714  - TUBO PVC, SERIE NORMAL, ESGOTO PREDIAL, DN 100 MM, FORNECIDO E INSTALADO EM RAMAL DE DESCARGA OU RAMAL DE ESGOTO SANITÁRIO. AF_12/2014</t>
  </si>
  <si>
    <t xml:space="preserve">       89724  - JOELHO 90 GRAUS, PVC, SERIE NORMAL, ESGOTO PREDIAL, DN 40 MM, JUNTA SOLDÁVEL, FORNECIDO E INSTALADO EM RAMAL DE DESCARGA OU RAMAL DE ESGOTO SANITÁRIO. AF_12/2014</t>
  </si>
  <si>
    <t xml:space="preserve">       89731  - JOELHO 90 GRAUS, PVC, SERIE NORMAL, ESGOTO PREDIAL, DN 50 MM, JUNTA ELÁSTICA, FORNECIDO E INSTALADO EM RAMAL DE DESCARGA OU RAMAL DE ESGOTO SANITÁRIO. AF_12/2014</t>
  </si>
  <si>
    <t xml:space="preserve">       89748  - CURVA CURTA 90 GRAUS, PVC, SERIE NORMAL, ESGOTO PREDIAL, DN 100 MM, JUNTA ELÁSTICA, FORNECIDO E INSTALADO EM RAMAL DE DESCARGA OU RAMAL DE ESGOTO SANITÁRIO. AF_12/2</t>
  </si>
  <si>
    <t xml:space="preserve">       89784  - TE, PVC, SERIE NORMAL, ESGOTO PREDIAL, DN 50 X 50 MM, JUNTA ELÁSTICA, FORNECIDO E INSTALADO EM RAMAL DE DESCARGA OU RAMAL DE ESGOTO SANITÁRIO. AF_12/2014</t>
  </si>
  <si>
    <t xml:space="preserve">       89957  - PONTO DE CONSUMO TERMINAL DE ÁGUA FRIA (SUBRAMAL) COM TUBULAÇÃO DE PVC, DN 25 MM, INSTALADO EM RAMAL DE ÁGUA, INCLUSOS RASGO E CHUMBAMENTO EM ALVENARIA. AF_12/2014</t>
  </si>
  <si>
    <t xml:space="preserve">       89970  - KIT DE REGISTRO DE PRESSÃO BRUTO DE LATÃO ¾", INCLUSIVE CONEXÕES, ROSCÁVEL, INSTALADO EM RAMAL DE ÁGUA FRIA - FORNECIMENTO E INSTALAÇÃO. AF_12/2014</t>
  </si>
  <si>
    <t xml:space="preserve">       90443  - RASGO EM ALVENARIA PARA RAMAIS/ DISTRIBUIÇÃO COM DIAMETROS MENORES OU IGUAIS A 40 MM. AF_05/2015</t>
  </si>
  <si>
    <t xml:space="preserve">       90466  - CHUMBAMENTO LINEAR EM ALVENARIA PARA RAMAIS/DISTRIBUIÇÃO COM DIÂMETROS MENORES OU IGUAIS A 40 MM. AF_05/2015</t>
  </si>
  <si>
    <t xml:space="preserve">       90822  - PORTA DE MADEIRA PARA PINTURA, SEMI-OCA (LEVE OU MÉDIA), 80X210CM, ESPESSURA DE 3,5CM, INCLUSO DOBRADIÇAS - FORNECIMENTO E INSTALAÇÃO. AF_08/2015</t>
  </si>
  <si>
    <t xml:space="preserve">       91170  - FIXAÇÃO DE TUBOS HORIZONTAIS DE PVC, CPVC OU COBRE DIÂMETROS MENORES OU IGUAIS A 40 MM OU ELETROCALHAS ATÉ 150MM DE LARGURA, COM ABRAÇADEIRA METÁLICA RÍGIDA TIPO D </t>
  </si>
  <si>
    <t xml:space="preserve">       91173  - FIXAÇÃO DE TUBOS VERTICAIS DE PPR DIÂMETROS MENORES OU IGUAIS A 40 MM COM ABRAÇADEIRA METÁLICA RÍGIDA TIPO D 1/2", FIXADA EM PERFILADO EM ALVENARIA. AF_05/2015</t>
  </si>
  <si>
    <t xml:space="preserve">       91305  - FECHADURA DE EMBUTIR PARA PORTA DE BANHEIRO, COMPLETA, ACABAMENTO PADRÃO POPULAR, INCLUSO EXECUÇÃO DE FURO - FORNECIMENTO E INSTALAÇÃO. AF_08/2015</t>
  </si>
  <si>
    <t xml:space="preserve">       91862  - ELETRODUTO RÍGIDO ROSCÁVEL, PVC, DN 20 MM (1/2"), PARA CIRCUITOS TERMINAIS, INSTALADO EM FORRO - FORNECIMENTO E INSTALAÇÃO. AF_12/2015</t>
  </si>
  <si>
    <t xml:space="preserve">       91863  - ELETRODUTO RÍGIDO ROSCÁVEL, PVC, DN 25 MM (3/4"), PARA CIRCUITOS TERMINAIS, INSTALADO EM FORRO - FORNECIMENTO E INSTALAÇÃO. AF_12/2015</t>
  </si>
  <si>
    <t xml:space="preserve">       91870  - ELETRODUTO RÍGIDO ROSCÁVEL, PVC, DN 20 MM (1/2"), PARA CIRCUITOS TERMINAIS, INSTALADO EM PAREDE - FORNECIMENTO E INSTALAÇÃO. AF_12/2015</t>
  </si>
  <si>
    <t xml:space="preserve">       91871  - ELETRODUTO RÍGIDO ROSCÁVEL, PVC, DN 25 MM (3/4"), PARA CIRCUITOS TERMINAIS, INSTALADO EM PAREDE - FORNECIMENTO E INSTALAÇÃO. AF_12/2015</t>
  </si>
  <si>
    <t xml:space="preserve">       91875  - LUVA PARA ELETRODUTO, PVC, ROSCÁVEL, DN 25 MM (3/4"), PARA CIRCUITOS TERMINAIS, INSTALADA EM FORRO - FORNECIMENTO E INSTALAÇÃO. AF_12/2015</t>
  </si>
  <si>
    <t xml:space="preserve">       91882  - LUVA PARA ELETRODUTO, PVC, ROSCÁVEL, DN 20 MM (1/2"), PARA CIRCUITOS TERMINAIS, INSTALADA EM PAREDE - FORNECIMENTO E INSTALAÇÃO. AF_12/2015</t>
  </si>
  <si>
    <t xml:space="preserve">       91890  - CURVA 90 GRAUS PARA ELETRODUTO, PVC, ROSCÁVEL, DN 25 MM (3/4"), PARA CIRCUITOS TERMINAIS, INSTALADA EM FORRO - FORNECIMENTO E INSTALAÇÃO. AF_12/2015</t>
  </si>
  <si>
    <t xml:space="preserve">       91911  - CURVA 90 GRAUS PARA ELETRODUTO, PVC, ROSCÁVEL, DN 20 MM (1/2"), PARA CIRCUITOS TERMINAIS, INSTALADA EM PAREDE - FORNECIMENTO E INSTALAÇÃO. AF_12/2015</t>
  </si>
  <si>
    <t xml:space="preserve">       91924  - CABO DE COBRE FLEXÍVEL ISOLADO, 1,5 MM², ANTI-CHAMA 450/750 V, PARA CIRCUITOS TERMINAIS - FORNECIMENTO E INSTALAÇÃO. AF_12/2015</t>
  </si>
  <si>
    <t xml:space="preserve">       91926  - CABO DE COBRE FLEXÍVEL ISOLADO, 2,5 MM², ANTI-CHAMA 450/750 V, PARA CIRCUITOS TERMINAIS - FORNECIMENTO E INSTALAÇÃO. AF_12/2015</t>
  </si>
  <si>
    <t xml:space="preserve">       91928  - CABO DE COBRE FLEXÍVEL ISOLADO, 4 MM², ANTI-CHAMA 450/750 V, PARA CIRCUITOS TERMINAIS - FORNECIMENTO E INSTALAÇÃO. AF_12/2015</t>
  </si>
  <si>
    <t xml:space="preserve">       91937  - CAIXA OCTOGONAL 3" X 3", PVC, INSTALADA EM LAJE - FORNECIMENTO E INSTALAÇÃO. AF_12/2015</t>
  </si>
  <si>
    <t xml:space="preserve">       91959  - INTERRUPTOR SIMPLES (2 MÓDULOS), 10A/250V, INCLUINDO SUPORTE E PLACA - FORNECIMENTO E INSTALAÇÃO. AF_12/2015</t>
  </si>
  <si>
    <t xml:space="preserve">       91967  - INTERRUPTOR SIMPLES (3 MÓDULOS), 10A/250V, INCLUINDO SUPORTE E PLACA - FORNECIMENTO E INSTALAÇÃO. AF_12/2015</t>
  </si>
  <si>
    <t xml:space="preserve">       92000  - TOMADA BAIXA DE EMBUTIR (1 MÓDULO), 2P+T 10 A, INCLUINDO SUPORTE E PLACA - FORNECIMENTO E INSTALAÇÃO. AF_12/2015</t>
  </si>
  <si>
    <t xml:space="preserve">       92543  - TRAMA DE MADEIRA COMPOSTA POR TERÇAS PARA TELHADOS DE ATÉ 2 ÁGUAS PARA TELHA ONDULADA DE FIBROCIMENTO, METÁLICA, PLÁSTICA OU TERMOACÚSTICA, INCLUSO TRANSPORTE VERTI</t>
  </si>
  <si>
    <t xml:space="preserve">       93181  - FECHAMENTO TEMPORÁRIO EM CHAPA DE MADEIRA COMPENSADA E=12MM, COM REAPROVEITAMENTO 1,5X</t>
  </si>
  <si>
    <t xml:space="preserve">       93358  - ESCAVAÇÃO MANUAL DE VALAS. AF_03/2016</t>
  </si>
  <si>
    <t xml:space="preserve">       94210  - TELHAMENTO COM TELHA ONDULADA DE FIBROCIMENTO E = 6 MM, COM RECOBRIMENTO LATERAL DE 1 1/4 DE ONDA PARA TELHADO COM INCLINAÇÃO MÁXIMA DE 10°, COM ATÉ 2 ÁGUAS, INCLUS</t>
  </si>
  <si>
    <t xml:space="preserve">       94559  - JANELA DE AÇO BASCULANTE, FIXAÇÃO COM ARGAMASSA, SEM VIDROS, PADRONIZADA. AF_07/2016</t>
  </si>
  <si>
    <t xml:space="preserve">       95240  - LASTRO DE CONCRETO MAGRO, APLICADO EM PISOS OU RADIERS, ESPESSURA DE 3 CM. AF_07_2016</t>
  </si>
  <si>
    <t xml:space="preserve">       95241  - LASTRO DE CONCRETO MAGRO, APLICADO EM PISOS OU RADIERS, ESPESSURA DE 5 CM. AF_07_2016</t>
  </si>
  <si>
    <t xml:space="preserve">       95805  - CONDULETE DE PVC, TIPO B, PARA ELETRODUTO DE PVC SOLDÁVEL DN 25 MM (3/4''), APARENTE - FORNECIMENTO E INSTALAÇÃO. AF_11/2016</t>
  </si>
  <si>
    <t xml:space="preserve">       95811  - CONDULETE DE PVC, TIPO LB, PARA ELETRODUTO DE PVC SOLDÁVEL DN 25 MM (3/4''), APARENTE - FORNECIMENTO E INSTALAÇÃO. AF_11/2016</t>
  </si>
  <si>
    <t xml:space="preserve">       11455  - FECHO / TRINCO / FERROLHO FIO REDONDO, DE SOBREPOR, 8", EM ACO GALVANIZADO / ZINCADO</t>
  </si>
  <si>
    <t xml:space="preserve">       73933/3  - PORTA DE FERRO TIPO VENEZIANA, DE ABRIR, SEM BANDEIRA SEM FERRAGENS</t>
  </si>
  <si>
    <t xml:space="preserve">       91852  - ELETRODUTO FLEXÍVEL CORRUGADO, PVC, DN 20 MM (1/2"), PARA CIRCUITOS TERMINAIS, INSTALADO EM PAREDE - FORNECIMENTO E INSTALAÇÃO. AF_12/2015</t>
  </si>
  <si>
    <t xml:space="preserve">       92023  - INTERRUPTOR SIMPLES (1 MÓDULO) COM 1 TOMADA DE EMBUTIR 2P+T 10 A,  INCLUINDO SUPORTE E PLACA - FORNECIMENTO E INSTALAÇÃO. AF_12/2015</t>
  </si>
  <si>
    <t xml:space="preserve">       3097  - FECHADURA DE EMBUTIR PARA PORTA DE BANHEIRO, TIPO TRANQUETA, MAQUINA 40 MM, MACANETAS ALAVANCA E ROSETAS REDONDAS EM METAL CROMADO - NIVEL SEGURANCA MEDIO - COMPLETA</t>
  </si>
  <si>
    <t xml:space="preserve">       10886  - EXTINTOR DE INCENDIO PORTATIL COM CARGA DE AGUA PRESSURIZADA DE 10 L, CLASSE A</t>
  </si>
  <si>
    <t xml:space="preserve">       10891  - EXTINTOR DE INCENDIO PORTATIL COM CARGA DE PO QUIMICO SECO (PQS) DE 4 KG, CLASSE BC</t>
  </si>
  <si>
    <t xml:space="preserve">       73768/12  - CABO TELEFONICO CCI-50 4 PARES (USO INTERNO) - FORNECIMENTO E INSTALACAO</t>
  </si>
  <si>
    <t xml:space="preserve">       74094/1  - LUMINARIA TIPO SPOT PARA 1 LAMPADA INCANDESCENTE/FLUORESCENTE COMPACTA</t>
  </si>
  <si>
    <t xml:space="preserve">       83366  - CAIXA DE PASSAGEM PARA TELEFONE 20X20X12CM (SOBREPOR) FORNECIMENTO E INSTALACAO</t>
  </si>
  <si>
    <t xml:space="preserve">       83463  - QUADRO DE DISTRIBUICAO DE ENERGIA EM CHAPA DE ACO GALVANIZADO, PARA 12 DISJUNTORES TERMOMAGNETICOS MONOPOLARES, COM BARRAMENTO TRIFASICO E NEUTRO - FORNECIMENTO E I</t>
  </si>
  <si>
    <t xml:space="preserve">       84848  - JANELA DE MADEIRA TIPO VENEZIANA/GUILHOTINA, DE ABRIR, INCLUSAS GUARNICOES SEM FERRAGENS</t>
  </si>
  <si>
    <t xml:space="preserve">       86934  - BANCADA DE MÁRMORE SINTÉTICO 120 X 60CM, COM CUBA INTEGRADA, INCLUSO SIFÃO TIPO FLEXÍVEL EM PVC, VÁLVULA EM PLÁSTICO CROMADO TIPO AMERICANA E TORNEIRA CROMADA LONGA</t>
  </si>
  <si>
    <t xml:space="preserve">       89482  - CAIXA SIFONADA, PVC, DN 100 X 100 X 50 MM, FORNECIDA E INSTALADA EM RAMAIS DE ENCAMINHAMENTO DE ÁGUA PLUVIAL. AF_12/2014</t>
  </si>
  <si>
    <t xml:space="preserve">       89726  - JOELHO 45 GRAUS, PVC, SERIE NORMAL, ESGOTO PREDIAL, DN 40 MM, JUNTA SOLDÁVEL, FORNECIDO E INSTALADO EM RAMAL DE DESCARGA OU RAMAL DE ESGOTO SANITÁRIO. AF_12/2014</t>
  </si>
  <si>
    <t xml:space="preserve">       89796  - TE, PVC, SERIE NORMAL, ESGOTO PREDIAL, DN 100 X 100 MM, JUNTA ELÁSTICA, FORNECIDO E INSTALADO EM RAMAL DE DESCARGA OU RAMAL DE ESGOTO SANITÁRIO. AF_12/2014</t>
  </si>
  <si>
    <t xml:space="preserve">       90820  - PORTA DE MADEIRA PARA PINTURA, SEMI-OCA (LEVE OU MÉDIA), 60X210CM, ESPESSURA DE 3,5CM, INCLUSO DOBRADIÇAS - FORNECIMENTO E INSTALAÇÃO. AF_08/2015</t>
  </si>
  <si>
    <t xml:space="preserve">       91945  - SUPORTE PARAFUSADO COM PLACA DE ENCAIXE 4" X 2" ALTO (2,00 M DO PISO) PARA PONTO ELÉTRICO - FORNECIMENTO E INSTALAÇÃO. AF_12/2015</t>
  </si>
  <si>
    <t xml:space="preserve">       92008  - TOMADA BAIXA DE EMBUTIR (2 MÓDULOS), 2P+T 10 A, INCLUINDO SUPORTE E PLACA - FORNECIMENTO E INSTALAÇÃO. AF_12/2015</t>
  </si>
  <si>
    <t xml:space="preserve">       93040  - LÂMPADA FLUORESCENTE COMPACTA 15 W 2U, BASE E27 - FORNECIMENTO E INSTALAÇÃO</t>
  </si>
  <si>
    <t xml:space="preserve">       93044  - LÂMPADA FLUORESCENTE COMPACTA 3U BRANCA 20 W, BASE E27 - FORNECIMENTO E INSTALAÇÃO</t>
  </si>
  <si>
    <t xml:space="preserve">       4417  - SARRAFO DE MADEIRA NAO APARELHADA *2,5 X 7* CM, MACARANDUBA, ANGELIM OU EQUIVALENTE DA REGIAO</t>
  </si>
  <si>
    <t xml:space="preserve">       4813  - PLACA DE OBRA (PARA CONSTRUCAO CIVIL) EM CHAPA GALVANIZADA *N. 22*, DE *2,0 X 1,125* M</t>
  </si>
  <si>
    <t xml:space="preserve">       5075  - PREGO DE ACO POLIDO COM CABECA 18 X 30 (2 3/4 X 10)</t>
  </si>
  <si>
    <t xml:space="preserve">KG </t>
  </si>
  <si>
    <t xml:space="preserve">       88262  - CARPINTEIRO DE FORMAS COM ENCARGOS COMPLEMENTARES</t>
  </si>
  <si>
    <t xml:space="preserve">       88316  - SERVENTE COM ENCARGOS COMPLEMENTARES</t>
  </si>
  <si>
    <t xml:space="preserve">       94962  - CONCRETO MAGRO PARA LASTRO, TRAÇO 1:4,5:4,5 (CIMENTO/ AREIA MÉDIA/ BRITA 1)  - PREPARO MECÂNICO COM BETONEIRA 400 L. AF_07/2016</t>
  </si>
  <si>
    <t xml:space="preserve">       35 000 048 - MOTORISTA - VEICULO PESADO, INCLUSIVE ES E ENCARGOS COMPLEMENTARES</t>
  </si>
  <si>
    <t xml:space="preserve">       35 000 839 - TRUCAGEM PARA CAMINHAO, INCLUSIVE MONTAGEM E PNEUS</t>
  </si>
  <si>
    <t xml:space="preserve">       65 000 956 - ESTACA -BATE EST 80T POT 68HP T 12,6M-HI</t>
  </si>
  <si>
    <t xml:space="preserve">       65 000 958 - ESTACA - BATE EST 40T POT 68HP T 9,0M-HI</t>
  </si>
  <si>
    <t xml:space="preserve">       65 000 976 - CAMINHAO CARROCERIA 8,0T S/MOTOR.-HI</t>
  </si>
  <si>
    <t xml:space="preserve">       35 001 261 - MOBILIZACAO E DESMOBILIZACAO DE EQUIPE, EQUIPAMENTOS E MATERIAIS - REVESTIMENTO EM RESINA ESTER VINILICA REFORCADA COM FIBRA DE VIDRO PARA PROTECAO DE ESTRUTURA</t>
  </si>
  <si>
    <t xml:space="preserve">       1160  - VEICULO COMERCIAL LEVE (PICK-UP) COM CAPACIDADE DE CARGA DE 700 KG, MOTOR FLEX (LOCACAO)</t>
  </si>
  <si>
    <t xml:space="preserve">       90776  - ENCARREGADO GERAL COM ENCARGOS COMPLEMENTARES</t>
  </si>
  <si>
    <t xml:space="preserve">       90780  - MESTRE DE OBRAS COM ENCARGOS COMPLEMENTARES</t>
  </si>
  <si>
    <t xml:space="preserve">       90779  - ENGENHEIRO CIVIL DE OBRA SENIOR COM ENCARGOS COMPLEMENTARES</t>
  </si>
  <si>
    <t xml:space="preserve">       88326  - VIGIA NOTURNO COM ENCARGOS COMPLEMENTARES</t>
  </si>
  <si>
    <t xml:space="preserve">       5631  - ESCAVADEIRA HIDRÁULICA SOBRE ESTEIRAS, CAÇAMBA 0,80 M3, PESO OPERACIONAL 17 T, POTENCIA BRUTA 111 HP - CHP DIURNO. AF_06/2014</t>
  </si>
  <si>
    <t>CHP</t>
  </si>
  <si>
    <t xml:space="preserve">       5632  - ESCAVADEIRA HIDRÁULICA SOBRE ESTEIRAS, CAÇAMBA 0,80 M3, PESO OPERACIONAL 17 T, POTENCIA BRUTA 111 HP - CHI DIURNO. AF_06/2014</t>
  </si>
  <si>
    <t>CHI</t>
  </si>
  <si>
    <t xml:space="preserve">       89876  - CAMINHÃO BASCULANTE 14 M3, COM CAVALO MECÂNICO DE CAPACIDADE MÁXIMA DE TRAÇÃO COMBINADO DE 36000 KG, POTÊNCIA 286 CV, INCLUSIVE SEMIREBOQUE COM CAÇAMBA METÁLICA - C</t>
  </si>
  <si>
    <t xml:space="preserve">       89877  - CAMINHÃO BASCULANTE 14 M3, COM CAVALO MECÂNICO DE CAPACIDADE MÁXIMA DE TRAÇÃO COMBINADO DE 36000 KG, POTÊNCIA 286 CV, INCLUSIVE SEMIREBOQUE COM CAÇAMBA METÁLICA - C</t>
  </si>
  <si>
    <t xml:space="preserve">       2674  - ELETRODUTO DE PVC RIGIDO ROSCAVEL DE 3/4 ", SEM LUVA</t>
  </si>
  <si>
    <t xml:space="preserve">       88247  - AUXILIAR DE ELETRICISTA COM ENCARGOS COMPLEMENTARES</t>
  </si>
  <si>
    <t xml:space="preserve">       88264  - ELETRICISTA COM ENCARGOS COMPLEMENTARES</t>
  </si>
  <si>
    <t xml:space="preserve">       2685  - ELETRODUTO DE PVC RIGIDO ROSCAVEL DE 1 ", SEM LUVA</t>
  </si>
  <si>
    <t xml:space="preserve">       2681  - ELETRODUTO DE PVC RIGIDO ROSCAVEL DE 2 ", SEM LUVA</t>
  </si>
  <si>
    <t xml:space="preserve">       2686  - ELETRODUTO DE PVC RIGIDO ROSCAVEL DE 3 ", SEM LUVA</t>
  </si>
  <si>
    <t xml:space="preserve">       2442  - ELETRODUTO/DUTO PEAD FLEXIVEL PAREDE SIMPLES, CORRUGACAO HELICOIDAL, COR PRETA, SEM ROSCA, DE 3",  PARA CABEAMENTO SUBTERRANEO (NBR 15715)</t>
  </si>
  <si>
    <t xml:space="preserve">       V0000080 - ENVELOPE DE CONCRETO TIPO A FCK = 13,5 M</t>
  </si>
  <si>
    <t xml:space="preserve">       1879  - CURVA 90 GRAUS, LONGA, DE PVC RIGIDO ROSCAVEL, DE 3/4", PARA ELETRODUTO</t>
  </si>
  <si>
    <t xml:space="preserve">       1884  - CURVA 90 GRAUS, LONGA, DE PVC RIGIDO ROSCAVEL, DE 1", PARA ELETRODUTO</t>
  </si>
  <si>
    <t xml:space="preserve">       1876  - CURVA 90 GRAUS, LONGA, DE PVC RIGIDO ROSCAVEL, DE 2", PARA ELETRODUTO</t>
  </si>
  <si>
    <t xml:space="preserve">       1877  - CURVA 90 GRAUS, LONGA, DE PVC RIGIDO ROSCAVEL, DE 3", PARA ELETRODUTO</t>
  </si>
  <si>
    <t xml:space="preserve">       1891  - LUVA EM PVC RIGIDO ROSCAVEL, DE 3/4", PARA ELETRODUTO</t>
  </si>
  <si>
    <t xml:space="preserve">       1892  - LUVA EM PVC RIGIDO ROSCAVEL, DE 1", PARA ELETRODUTO</t>
  </si>
  <si>
    <t xml:space="preserve">       1894  - LUVA EM PVC RIGIDO ROSCAVEL, DE 2", PARA ELETRODUTO</t>
  </si>
  <si>
    <t xml:space="preserve">       1896  - LUVA EM PVC RIGIDO ROSCAVEL, DE 3", PARA ELETRODUTO</t>
  </si>
  <si>
    <t xml:space="preserve">       1014  - CABO DE COBRE, FLEXIVEL, CLASSE 4 OU 5, ISOLACAO EM PVC/A, ANTICHAMA BWF-B, 1 CONDUTOR, 450/750 V, SECAO NOMINAL 2,5 MM2</t>
  </si>
  <si>
    <t xml:space="preserve">       21127  - FITA ISOLANTE ADESIVA ANTICHAMA, USO ATE 750 V, EM ROLO DE 19 MM X 5 M</t>
  </si>
  <si>
    <t xml:space="preserve">       0982  - CABO DE COBRE, FLEXIVEL, CLASSE 4 OU 5, ISOLACAO EM PVC/A, ANTICHAMA BWF-B, 1 CONDUTOR, 450/750 V, SECAO NOMINAL 6 MM2</t>
  </si>
  <si>
    <t xml:space="preserve">       0993  - CABO DE COBRE, FLEXIVEL, CLASSE 4 OU 5, ISOLACAO EM PVC/A, ANTICHAMA BWF-B, COBERTURA PVC-ST1, ANTICHAMA BWF-B, 1 CONDUTOR, 0,6/1 KV, SECAO NOMINAL 1,5 MM2</t>
  </si>
  <si>
    <t xml:space="preserve">       1021  - CABO DE COBRE, FLEXIVEL, CLASSE 4 OU 5, ISOLACAO EM PVC/A, ANTICHAMA BWF-B, COBERTURA PVC-ST1, ANTICHAMA BWF-B, 1 CONDUTOR, 0,6/1 KV, SECAO NOMINAL 4 MM2</t>
  </si>
  <si>
    <t xml:space="preserve">       1020  - CABO DE COBRE, FLEXIVEL, CLASSE 4 OU 5, ISOLACAO EM PVC/A, ANTICHAMA BWF-B, COBERTURA PVC-ST1, ANTICHAMA BWF-B, 1 CONDUTOR, 0,6/1 KV, SECAO NOMINAL 10 MM2</t>
  </si>
  <si>
    <t xml:space="preserve">       0996  - CABO DE COBRE, FLEXIVEL, CLASSE 4 OU 5, ISOLACAO EM PVC/A, ANTICHAMA BWF-B, COBERTURA PVC-ST1, ANTICHAMA BWF-B, 1 CONDUTOR, 0,6/1 KV, SECAO NOMINAL 25 MM2</t>
  </si>
  <si>
    <t xml:space="preserve">       1019  - CABO DE COBRE, FLEXIVEL, CLASSE 4 OU 5, ISOLACAO EM PVC/A, ANTICHAMA BWF-B, COBERTURA PVC-ST1, ANTICHAMA BWF-B, 1 CONDUTOR, 0,6/1 KV, SECAO NOMINAL 35 MM2</t>
  </si>
  <si>
    <t xml:space="preserve">       1018  - CABO DE COBRE, FLEXIVEL, CLASSE 4 OU 5, ISOLACAO EM PVC/A, ANTICHAMA BWF-B, COBERTURA PVC-ST1, ANTICHAMA BWF-B, 1 CONDUTOR, 0,6/1 KV, SECAO NOMINAL 50 MM2</t>
  </si>
  <si>
    <t xml:space="preserve">       0868  - CABO DE COBRE NU 25 MM2 MEIO-DURO</t>
  </si>
  <si>
    <t xml:space="preserve">       0863  - CABO DE COBRE NU 35 MM2 MEIO-DURO</t>
  </si>
  <si>
    <t xml:space="preserve">       0867  - CABO DE COBRE NU 50 MM2 MEIO-DURO</t>
  </si>
  <si>
    <t xml:space="preserve">       3379  - HASTE DE ATERRAMENTO EM ACO COM 3,00 M DE COMPRIMENTO E DN = 5/8", REVESTIDA COM BAIXA CAMADA DE COBRE, SEM CONECTOR</t>
  </si>
  <si>
    <t xml:space="preserve">       0039  - ACO CA-60, 5,0 MM, VERGALHAO</t>
  </si>
  <si>
    <t xml:space="preserve">       0367  - AREIA GROSSA - POSTO JAZIDA/FORNECEDOR (RETIRADO NA JAZIDA, SEM TRANSPORTE)</t>
  </si>
  <si>
    <t xml:space="preserve">M3 </t>
  </si>
  <si>
    <t xml:space="preserve">       0370  - AREIA MEDIA - POSTO JAZIDA/FORNECEDOR (RETIRADO NA JAZIDA, SEM TRANSPORTE)</t>
  </si>
  <si>
    <t xml:space="preserve">       1106  - CAL HIDRATADA CH-I PARA ARGAMASSAS</t>
  </si>
  <si>
    <t xml:space="preserve">       1358  - CHAPA DE MADEIRA COMPENSADA RESINADA PARA FORMA DE CONCRETO, DE *2,2 X 1,1* M, E = 17 MM</t>
  </si>
  <si>
    <t xml:space="preserve">       1379  - CIMENTO PORTLAND COMPOSTO CP II-32</t>
  </si>
  <si>
    <t xml:space="preserve">       4718  - PEDRA BRITADA N. 2 (19 A 38 MM) POSTO PEDREIRA/FORNECEDOR, SEM FRETE</t>
  </si>
  <si>
    <t xml:space="preserve">       4722  - PEDRA BRITADA N. 3 (38 A 50 MM) POSTO PEDREIRA/FORNECEDOR, SEM FRETE</t>
  </si>
  <si>
    <t xml:space="preserve">       7258  - TIJOLO CERAMICO MACICO *5 X 10 X 20* CM</t>
  </si>
  <si>
    <t xml:space="preserve">       88309  - PEDREIRO COM ENCARGOS COMPLEMENTARES</t>
  </si>
  <si>
    <t xml:space="preserve">       V0000083 - ABRAÇADEIRA METÁLICA TIPO "D" Ø 2.1/2"</t>
  </si>
  <si>
    <t xml:space="preserve">       V0000081 - GRAMPO TIPO UNHA EM LATÃO</t>
  </si>
  <si>
    <t xml:space="preserve">       V0000079 - CONECTOR UNIVERSAL, PARA FIXAÇÃO DE CABO</t>
  </si>
  <si>
    <t xml:space="preserve">       V0000090 -  POSTE METÁLICO, COM UMA LUMINÁRIA </t>
  </si>
  <si>
    <t xml:space="preserve">       V0000089 -  POSTE METÁLICO, COM DUAS LUMINÁRIA </t>
  </si>
  <si>
    <t xml:space="preserve">       3146  - FITA VEDA ROSCA EM ROLOS DE 18 MM X 10 M (L X C)</t>
  </si>
  <si>
    <t xml:space="preserve">       7588  - AUTOMATICO DE BOIA SUPERIOR / INFERIOR, *15* A / 250 V</t>
  </si>
  <si>
    <t xml:space="preserve">       91946  - SUPORTE PARAFUSADO COM PLACA DE ENCAIXE 4" X 2" MÉDIO (1,30 M DO PISO) PARA PONTO ELÉTRICO - FORNECIMENTO E INSTALAÇÃO. AF_12/2015</t>
  </si>
  <si>
    <t xml:space="preserve">       91952  - INTERRUPTOR SIMPLES (1 MÓDULO), 10A/250V, SEM SUPORTE E SEM PLACA - FORNECIMENTO E INSTALAÇÃO. AF_12/2015</t>
  </si>
  <si>
    <t xml:space="preserve">       91958  - INTERRUPTOR SIMPLES (2 MÓDULOS), 10A/250V, SEM SUPORTE E SEM PLACA - FORNECIMENTO E INSTALAÇÃO. AF_12/2015</t>
  </si>
  <si>
    <t xml:space="preserve">       91998  - TOMADA BAIXA DE EMBUTIR (1 MÓDULO), 2P+T 10 A, SEM SUPORTE E SEM PLACA - FORNECIMENTO E INSTALAÇÃO. AF_12/2015</t>
  </si>
  <si>
    <t xml:space="preserve">       V0000088 - PLACA COM FURO CENTRAL, 2"X4"</t>
  </si>
  <si>
    <t xml:space="preserve">       10569  - CAIXA DE PASSAGEM OCTOGONAL 4 X4, EM ACO ESMALTADA, COM FUNDO MOVEL SIMPLES</t>
  </si>
  <si>
    <t xml:space="preserve">       V0000086 - LUMINÁRIA TIPO CALHA DE SOBREPOR</t>
  </si>
  <si>
    <t xml:space="preserve">       V0000087 - LUMINÁRIA TIPO CALHA DE SOBREPOR</t>
  </si>
  <si>
    <t xml:space="preserve">       V0000084 - CAIXA DE AÇO ESMALTADA, DIMENSÃO 2"X4"</t>
  </si>
  <si>
    <t xml:space="preserve">       V0000082 - REFIL COM PÓ SOLDA EXOTÉRMICA</t>
  </si>
  <si>
    <t xml:space="preserve">       V0000078 - CONECTOR MINI-GAR</t>
  </si>
  <si>
    <t xml:space="preserve">       4509  - PECA DE MADEIRA 3A QUALIDADE 2,5 X 10CM NAO APARELHADA</t>
  </si>
  <si>
    <t xml:space="preserve">       5061  - PREGO DE ACO POLIDO COM CABECA 18 X 27 (2 1/2 X 10)</t>
  </si>
  <si>
    <t xml:space="preserve">       7170  - TELA FACHADEIRA EM POLIETILENO, ROLO DE 3 X 100 M (L X C), COR BRANCA, SEM LOGOMARCA - PARA PROTECAO DE OBRAS</t>
  </si>
  <si>
    <t xml:space="preserve">       88239  - AJUDANTE DE CARPINTEIRO COM ENCARGOS COMPLEMENTARES</t>
  </si>
  <si>
    <t xml:space="preserve">       0939  - FIO DE COBRE, SOLIDO, CLASSE 1, ISOLACAO EM PVC/A, ANTICHAMA BWF-B, 450/750V, SECAO NOMINAL 2,5 MM2</t>
  </si>
  <si>
    <t xml:space="preserve">       2705  - ENERGIA ELETRICA ATE 2000 KWH INDUSTRIAL, SEM DEMANDA</t>
  </si>
  <si>
    <t>KW/</t>
  </si>
  <si>
    <t xml:space="preserve">       3753  - LAMPADA FLUORESCENTE TUBULAR T10, DE 20 OU 40 W, BIVOLT</t>
  </si>
  <si>
    <t xml:space="preserve">       4815  - BALDE VERMELHO PARA SINALIZACAO DE VIAS</t>
  </si>
  <si>
    <t xml:space="preserve">       12294  - SOQUETE DE PORCELANA BASE E27, PARA USO AO TEMPO, PARA LAMPADAS</t>
  </si>
  <si>
    <t xml:space="preserve">       4472  - VIGA DE MADEIRA NAO APARELHADA *6 X 16* CM, MACARANDUBA, ANGELIM OU EQUIVALENTE DA REGIAO</t>
  </si>
  <si>
    <t xml:space="preserve">       6189  - TABUA MADEIRA 2A QUALIDADE 2,5 X 30,0CM (1 X 12") NAO APARELHADA</t>
  </si>
  <si>
    <t xml:space="preserve">       35 000 044 - SERVENTE, INCLUSIVE ES E ENCARGOS COMPLEMENTARES</t>
  </si>
  <si>
    <t xml:space="preserve">       35 000 132 - CONE PARA SINALIZACAO, FABRICADO CONFORME PROJETO PADRAO P COPASA- 065/-</t>
  </si>
  <si>
    <t xml:space="preserve">       5678  - RETROESCAVADEIRA SOBRE RODAS COM CARREGADEIRA, TRAÇÃO 4X4, POTÊNCIA LÍQ. 88 HP, CAÇAMBA CARREG. CAP. MÍN. 1 M3, CAÇAMBA RETRO CAP. 0,26 M3, PESO OPERACIONAL MÍN. 6.6</t>
  </si>
  <si>
    <t xml:space="preserve">       5679  - RETROESCAVADEIRA SOBRE RODAS COM CARREGADEIRA, TRAÇÃO 4X4, POTÊNCIA LÍQ. 88 HP, CAÇAMBA CARREG. CAP. MÍN. 1 M3, CAÇAMBA RETRO CAP. 0,26 M3, PESO OPERACIONAL MÍN. 6.6</t>
  </si>
  <si>
    <t xml:space="preserve">       35 000 681 - MANGUEIRA PARA AR COMPRIMIDO, P/ PRESSAO DE ATE 300 PSI, 3/4", 2 LONAS</t>
  </si>
  <si>
    <t xml:space="preserve">       35 000 682 - ENGATE RAPIDO EM ACO FORJADO, 3/4"</t>
  </si>
  <si>
    <t xml:space="preserve">       35 000 684 - ABRACADEIRA BI-PARTIDA EM ACO FORJADO, 1"</t>
  </si>
  <si>
    <t xml:space="preserve">       35 000 685 - PONTEIRO SEXTAVADO, EM ACO ESPECIAL, PARA UTILIZACAO COM ROMPEDOR PNEUMATICO MANUAL, DE 1.1/4" X 6.1/4" X 400 MM</t>
  </si>
  <si>
    <t xml:space="preserve">       35 000 690 - LUBRIFICADOR DE LINHA COM ENGATES</t>
  </si>
  <si>
    <t xml:space="preserve">       35 000 692 - BROCA INTEGRAL, SERIE 11, 7/8" X (800 X 34) MM</t>
  </si>
  <si>
    <t xml:space="preserve">       35 000 693 - BROCA INTEGRAL, SERIE 11, 7/8" X (1600 X 33) MM</t>
  </si>
  <si>
    <t xml:space="preserve">       65 000 183 - CARGA MECANICA-DESMONTE DE ROCHA</t>
  </si>
  <si>
    <t xml:space="preserve">       65 001 020 - COMPRESSOR 149PCM POT 63HP-HP</t>
  </si>
  <si>
    <t xml:space="preserve">       65 001 038 - AFIADORA DE BROCAS INTEGRAIS-HP</t>
  </si>
  <si>
    <t xml:space="preserve">       65 001 040 - ROMPEDOR PNEUMATIVO MANUAL-HP</t>
  </si>
  <si>
    <t xml:space="preserve">       65 001 041 - PERFURATRIZ PNEUMATICA MANUAL-HP</t>
  </si>
  <si>
    <t xml:space="preserve">       5901  - CAMINHÃO PIPA 10.000 L TRUCADO, PESO BRUTO TOTAL 23.000 KG, CARGA ÚTIL MÁXIMA 15.935 KG, DISTÂNCIA ENTRE EIXOS 4,8 M, POTÊNCIA 230 CV, INCLUSIVE TANQUE DE AÇO PARA T</t>
  </si>
  <si>
    <t xml:space="preserve">       5903  - CAMINHÃO PIPA 10.000 L TRUCADO, PESO BRUTO TOTAL 23.000 KG, CARGA ÚTIL MÁXIMA 15.935 KG, DISTÂNCIA ENTRE EIXOS 4,8 M, POTÊNCIA 230 CV, INCLUSIVE TANQUE DE AÇO PARA T</t>
  </si>
  <si>
    <t xml:space="preserve">       91533  - COMPACTADOR DE SOLOS DE PERCUSSÃO (SOQUETE) COM MOTOR A GASOLINA 4 TEMPOS, POTÊNCIA 4 CV - CHP DIURNO. AF_08/2015</t>
  </si>
  <si>
    <t xml:space="preserve">       91534  - COMPACTADOR DE SOLOS DE PERCUSSÃO (SOQUETE) COM MOTOR A GASOLINA 4 TEMPOS, POTÊNCIA 4 CV - CHI DIURNO. AF_08/2015</t>
  </si>
  <si>
    <t xml:space="preserve">       5811  - CAMINHÃO BASCULANTE 6 M3, PESO BRUTO TOTAL 16.000 KG, CARGA ÚTIL MÁXIMA 13.071 KG, DISTÂNCIA ENTRE EIXOS 4,80 M, POTÊNCIA 230 CV INCLUSIVE CAÇAMBA METÁLICA - CHP DIU</t>
  </si>
  <si>
    <t xml:space="preserve">       5940  - PÁ CARREGADEIRA SOBRE RODAS, POTÊNCIA LÍQUIDA 128 HP, CAPACIDADE DA CAÇAMBA 1,7 A 2,8 M3, PESO OPERACIONAL 11632 KG - CHP DIURNO. AF_06/2014</t>
  </si>
  <si>
    <t xml:space="preserve">       5847  - TRATOR DE ESTEIRAS, POTÊNCIA 170 HP, PESO OPERACIONAL 19 T, CAÇAMBA 5,2 M3 - CHP DIURNO. AF_06/2014</t>
  </si>
  <si>
    <t xml:space="preserve">       5851  - TRATOR DE ESTEIRAS, POTÊNCIA 150 HP, PESO OPERACIONAL 16,7 T, COM RODA MOTRIZ ELEVADA E LÂMINA 3,18 M3 - CHP DIURNO. AF_06/2014</t>
  </si>
  <si>
    <t xml:space="preserve">       5944  - PÁ CARREGADEIRA SOBRE RODAS, POTÊNCIA 197 HP, CAPACIDADE DA CAÇAMBA 2,5 A 3,5 M3, PESO OPERACIONAL 18338 KG - CHP DIURNO. AF_06/2014</t>
  </si>
  <si>
    <t xml:space="preserve">       5946  - PÁ CARREGADEIRA SOBRE RODAS, POTÊNCIA 197 HP, CAPACIDADE DA CAÇAMBA 2,5 A 3,5 M3, PESO OPERACIONAL 18338 KG - CHI DIURNO. AF_06/2014</t>
  </si>
  <si>
    <t xml:space="preserve">       2736  - MADEIRA ROLICA SEM TRATAMENTO, EUCALIPTO OU EQUIVALENTE DA REGIAO, H = 3 M, D = 20 A 24 CM (PARA ESCORAMENTO)</t>
  </si>
  <si>
    <t xml:space="preserve">       35 000 041 - OFICIAL, INCLUSIVE ES E ENCARGOS COMPLEMENTARES</t>
  </si>
  <si>
    <t xml:space="preserve">       35 000 203 - ANEL PRE-MOLDADO DE CONCRETO, COM ARMACAO E ALCA, FABRICADO CONFORME PROJETO PADRAO P-COPASA 104/_,  DN 600 X 320  MM.</t>
  </si>
  <si>
    <t xml:space="preserve">       65 000 084 - ARGAMASSA DE CIMENTO E AREIA, TRACO 1:3</t>
  </si>
  <si>
    <t xml:space="preserve">       87372  - ARGAMASSA TRAÇO 1:3 (CIMENTO E AREIA MÉDIA) PARA CONTRAPISO, PREPARO MANUAL. AF_06/2014</t>
  </si>
  <si>
    <t xml:space="preserve">       12547  - ANEL OU ADUELA CONCRETO ARMADO D = 1,00M, H = 0,50M</t>
  </si>
  <si>
    <t xml:space="preserve">       91634  - GUINDAUTO HIDRÁULICO, CAPACIDADE MÁXIMA DE CARGA 6500 KG, MOMENTO MÁXIMO DE CARGA 5,8 TM, ALCANCE MÁXIMO HORIZONTAL 7,60 M, INCLUSIVE CAMINHÃO TOCO PBT 9.700 KG, PO</t>
  </si>
  <si>
    <t xml:space="preserve">       73990/1  - ARMACAO ACO CA-50 P/1,0M3 DE CONCRETO</t>
  </si>
  <si>
    <t xml:space="preserve">       92419  - MONTAGEM E DESMONTAGEM DE FÔRMA DE PILARES RETANGULARES E ESTRUTURAS SIMILARES COM ÁREA MÉDIA DAS SEÇÕES MAIOR QUE 0,25 M², PÉ-DIREITO SIMPLES, EM CHAPA DE MADEIRA </t>
  </si>
  <si>
    <t xml:space="preserve">       94972  - CONCRETO FCK = 30MPA, TRAÇO 1:2,1:2,5 (CIMENTO/ AREIA MÉDIA/ BRITA 1)  - PREPARO MECÂNICO COM BETONEIRA 600 L. AF_07/2016</t>
  </si>
  <si>
    <t xml:space="preserve">       79460  - PINTURA EPOXI, DUAS DEMAOS</t>
  </si>
  <si>
    <t xml:space="preserve">       74156/3  - ESTACA A TRADO (BROCA) DIAMETRO = 20 CM, EM CONCRETO MOLDADO IN LOCO, 15 MPA, SEM ARMACAO.</t>
  </si>
  <si>
    <t xml:space="preserve">       92758  - PROTEÇÃO SUPERFICIAL DE CANAL EM GABIÃO TIPO SACO, DIÂMETRO DE 65 CENTÍMETROS, ENCHIMENTO MANUAL COM PEDRA DE MÃO TIPO RACHÃO - FORNECIMENTO E EXECUÇÃO. AF_12/2015</t>
  </si>
  <si>
    <t xml:space="preserve">       92874  - LANÇAMENTO COM USO DE BOMBA, ADENSAMENTO E ACABAMENTO DE CONCRETO EM ESTRUTURAS. AF_12/2015</t>
  </si>
  <si>
    <t xml:space="preserve">       88246  - ASSENTADOR DE TUBOS COM ENCARGOS COMPLEMENTARES</t>
  </si>
  <si>
    <t xml:space="preserve">       5824  - CAMINHÃO TOCO, PBT 16.000 KG, CARGA ÚTIL MÁX. 10.685 KG, DIST. ENTRE EIXOS 4,8 M, POTÊNCIA 189 CV, INCLUSIVE CARROCERIA FIXA ABERTA DE MADEIRA P/ TRANSPORTE GERAL DE</t>
  </si>
  <si>
    <t xml:space="preserve">       5928  - GUINDAUTO HIDRÁULICO, CAPACIDADE MÁXIMA DE CARGA 6200 KG, MOMENTO MÁXIMO DE CARGA 11,7 TM, ALCANCE MÁXIMO HORIZONTAL 9,70 M, INCLUSIVE CAMINHÃO TOCO PBT 16.000 KG, P</t>
  </si>
  <si>
    <t xml:space="preserve">       73523  - TRANSPORTE DE TUBOS DE FERRO DUTIL DN 200</t>
  </si>
  <si>
    <t xml:space="preserve">       12530  - ANEL DE CONCRETO ARMADO, D = 0,60 M, H = 0,30 M</t>
  </si>
  <si>
    <t xml:space="preserve">       73445  - CAIACAO INT OU EXT SOBRE REVESTIMENTO LISO C/ADOCAO DE FIXADOR COM    COM DUAS DEMAOS</t>
  </si>
  <si>
    <t xml:space="preserve">       87316  - ARGAMASSA TRAÇO 1:4 (CIMENTO E AREIA GROSSA) PARA CHAPISCO CONVENCIONAL, PREPARO MECÂNICO COM BETONEIRA 400 L. AF_06/2014</t>
  </si>
  <si>
    <t xml:space="preserve">       11649  - LAJE PRE-MOLDADA DE TRANSICAO EXCENTRICA EM CONCRETO ARMADO, DN 1200 MM, FURO CIRCULAR DN 600 MM, ESPESSURA 12 CM</t>
  </si>
  <si>
    <t xml:space="preserve">       12548  - ANEL DE CONCRETO ARMADO, D = *1,10* M, H = 0,30 M</t>
  </si>
  <si>
    <t xml:space="preserve">       13113  - ANEL DE CONCRETO ARMADO, D = 0,60 M, H = 0,10 M</t>
  </si>
  <si>
    <t xml:space="preserve">       73536  - MOTOBOMBA CENTRÍFUGA, MOTOR A GASOLINA, POTÊNCIA 5,42 HP, BOCAIS 1 1/2" X 1", DIÂMETRO ROTOR 143 MM HM/Q = 6 MCA / 16,8 M3/H A 38 MCA / 6,6 M3/H - CHP DIURNO. AF_06</t>
  </si>
  <si>
    <t xml:space="preserve">       4721  - PEDRA BRITADA N. 1 (9,5 a 19 MM) POSTO PEDREIRA/FORNECEDOR, SEM FRETE</t>
  </si>
  <si>
    <t xml:space="preserve">       4730  - PEDRA DE MAO OU PEDRA RACHAO PARA ARRIMO/FUNDACAO (POSTO PEDREIRA/FORNECEDOR, SEM FRETE)</t>
  </si>
  <si>
    <t xml:space="preserve">       88242  - AJUDANTE DE PEDREIRO COM ENCARGOS COMPLEMENTARES</t>
  </si>
  <si>
    <t xml:space="preserve">       90972  - COMPRESSOR DE AR REBOCAVEL, VAZÃO 250 PCM, PRESSAO DE TRABALHO 102 PSI, MOTOR A DIESEL POTÊNCIA 81 CV - CHP DIURNO. AF_06/2015</t>
  </si>
  <si>
    <t xml:space="preserve">       92966  - MARTELO PERFURADOR PNEUMÁTICO MANUAL, HASTE 25 X 75 MM, 21 KG - CHP DIURNO. AF_12/2015</t>
  </si>
  <si>
    <t xml:space="preserve">       1518  - CONCRETO BETUMINOSO USINADO A QUENTE (CBUQ) PARA PAVIMENTACAO ASFALTICA, PADRAO DNIT, FAIXA C, COM CAP 50/70 - AQUISICAO POSTO USINA</t>
  </si>
  <si>
    <t xml:space="preserve">T  </t>
  </si>
  <si>
    <t xml:space="preserve">       5835  - VIBROACABADORA DE ASFALTO SOBRE ESTEIRAS, LARGURA DE PAVIMENTAÇÃO 1,90 M A 5,30 M, POTÊNCIA 105 HP CAPACIDADE 450 T/H - CHP DIURNO. AF_11/2014</t>
  </si>
  <si>
    <t xml:space="preserve">       5837  - VIBROACABADORA DE ASFALTO SOBRE ESTEIRAS, LARGURA DE PAVIMENTAÇÃO 1,90 M A 5,30 M, POTÊNCIA 105 HP CAPACIDADE 450 T/H - CHI DIURNO. AF_11/2014</t>
  </si>
  <si>
    <t xml:space="preserve">       88314  - RASTELEIRO COM ENCARGOS COMPLEMENTARES</t>
  </si>
  <si>
    <t xml:space="preserve">       95631  - ROLO COMPACTADOR VIBRATORIO TANDEM, ACO LISO, POTENCIA 125 HP, PESO SEM/COM LASTRO 10,20/11,65 T, LARGURA DE TRABALHO 1,73 M - CHP DIURNO. AF_11/2016</t>
  </si>
  <si>
    <t xml:space="preserve">       95632  - ROLO COMPACTADOR VIBRATORIO TANDEM, ACO LISO, POTENCIA 125 HP, PESO SEM/COM LASTRO 10,20/11,65 T, LARGURA DE TRABALHO 1,73 M - CHI DIURNO. AF_11/2016</t>
  </si>
  <si>
    <t xml:space="preserve">       96155  - TRATOR DE PNEUS COM POTÊNCIA DE 85 CV, TRAÇÃO 4X4, COM VASSOURA MECÂNICA ACOPLADA - CHI DIURNO. AF_02/2017</t>
  </si>
  <si>
    <t xml:space="preserve">       96157  - TRATOR DE PNEUS COM POTÊNCIA DE 85 CV, TRAÇÃO 4X4, COM VASSOURA MECÂNICA ACOPLADA - CHP DIURNO. AF_03/2017</t>
  </si>
  <si>
    <t xml:space="preserve">       96463  - ROLO COMPACTADOR DE PNEUS, ESTATICO, PRESSAO VARIAVEL, POTENCIA 110 HP, PESO SEM/COM LASTRO 10,8/27 T, LARGURA DE ROLAGEM 2,30 M - CHP DIURNO. AF_06/2017</t>
  </si>
  <si>
    <t xml:space="preserve">       96464  - ROLO COMPACTADOR DE PNEUS, ESTATICO, PRESSAO VARIAVEL, POTENCIA 110 HP, PESO SEM/COM LASTRO 10,8/27 T, LARGURA DE ROLAGEM 2,30 M - CHI DIURNO. AF_06/2017</t>
  </si>
  <si>
    <t xml:space="preserve">       5684  - ROLO COMPACTADOR VIBRATÓRIO DE UM CILINDRO AÇO LISO, POTÊNCIA 80 HP, PESO OPERACIONAL MÁXIMO 8,1 T, IMPACTO DINÂMICO 16,15 / 9,5 T, LARGURA DE TRABALHO 1,68 M - CHP </t>
  </si>
  <si>
    <t xml:space="preserve">       5932  - MOTONIVELADORA POTÊNCIA BÁSICA LÍQUIDA (PRIMEIRA MARCHA) 125 HP, PESO BRUTO 13032 KG, LARGURA DA LÂMINA DE 3,7 M - CHP DIURNO. AF_06/2014</t>
  </si>
  <si>
    <t xml:space="preserve">       5934  - MOTONIVELADORA POTÊNCIA BÁSICA LÍQUIDA (PRIMEIRA MARCHA) 125 HP, PESO BRUTO 13032 KG, LARGURA DA LÂMINA DE 3,7 M - CHI DIURNO. AF_06/2014</t>
  </si>
  <si>
    <t xml:space="preserve">       6879  - ROLO COMPACTADOR DE PNEUS ESTÁTICO, PRESSÃO VARIÁVEL, POTÊNCIA 111 HP, PESO SEM/COM LASTRO 9,5 / 26 T, LARGURA DE TRABALHO 1,90 M - CHP DIURNO. AF_07/2014</t>
  </si>
  <si>
    <t xml:space="preserve">       6880  - ROLO COMPACTADOR DE PNEUS ESTÁTICO, PRESSÃO VARIÁVEL, POTÊNCIA 111 HP, PESO SEM/COM LASTRO 9,5 / 26 T, LARGURA DE TRABALHO 1,90 M - CHI DIURNO. AF_07/2014</t>
  </si>
  <si>
    <t xml:space="preserve">       73417  - GRUPO GERADOR ESTACIONÁRIO, MOTOR DIESEL POTÊNCIA 170 KVA - CHP DIURNO. AF_02/2016</t>
  </si>
  <si>
    <t xml:space="preserve">       95121  - USINA MISTURADORA DE SOLOS, CAPACIDADE DE 200 A 500 TON/H, POTENCIA 75KW - CHP DIURNO. AF_07/2016</t>
  </si>
  <si>
    <t xml:space="preserve">       95122  - USINA MISTURADORA DE SOLOS, CAPACIDADE DE 200 A 500 TON/H, POTENCIA 75KW - CHI DIURNO. AF_07/2016</t>
  </si>
  <si>
    <t xml:space="preserve">       65 001 667 - EQUIPE DE TOPOGRAFIA-CAMPO</t>
  </si>
  <si>
    <t xml:space="preserve">       65 001 668 - EQUIPE DE TOPOGRAFIA-ESCRITORIO</t>
  </si>
  <si>
    <t xml:space="preserve">       88253  - AUXILIAR DE TOPÓGRAFO COM ENCARGOS COMPLEMENTARES</t>
  </si>
  <si>
    <t xml:space="preserve">       92138  - CAMINHONETE COM MOTOR A DIESEL, POTÊNCIA 180 CV, CABINE DUPLA, 4X4 - CHP DIURNO. AF_11/2015</t>
  </si>
  <si>
    <t xml:space="preserve">       V0000056 - TUBO FOFO ESG. PB K7 DN 200</t>
  </si>
  <si>
    <t xml:space="preserve">       5921  - GRADE DE DISCO REBOCÁVEL COM 20 DISCOS 24" X 6 MM COM PNEUS PARA TRANSPORTE - CHP DIURNO. AF_06/2014</t>
  </si>
  <si>
    <t xml:space="preserve">       6259  - CAMINHÃO PIPA 6.000 L, PESO BRUTO TOTAL 13.000 KG, DISTÂNCIA ENTRE EIXOS 4,80 M, POTÊNCIA 189 CV INCLUSIVE TANQUE DE AÇO PARA TRANSPORTE DE ÁGUA, CAPACIDADE 6 M3 - C</t>
  </si>
  <si>
    <t xml:space="preserve">       7049  - ROLO COMPACTADOR PE DE CARNEIRO VIBRATORIO, POTENCIA 125 HP, PESO OPERACIONAL SEM/COM LASTRO 11,95 / 13,30 T, IMPACTO DINAMICO 38,5 / 22,5 T, LARGURA DE TRABALHO 2,1</t>
  </si>
  <si>
    <t xml:space="preserve">       89035  - TRATOR DE PNEUS, POTÊNCIA 85 CV, TRAÇÃO 4X4, PESO COM LASTRO DE 4.675 KG - CHP DIURNO. AF_06/2014</t>
  </si>
  <si>
    <t xml:space="preserve">       5853  - TRATOR DE ESTEIRAS, POTÊNCIA 150 HP, PESO OPERACIONAL 16,7 T, COM RODA MOTRIZ ELEVADA E LÂMINA 3,18 M3 - CHI DIURNO. AF_06/2014</t>
  </si>
  <si>
    <t xml:space="preserve">       88277  - MONTADOR (TUBO AÇO/EQUIPAMENTOS) COM ENCARGOS COMPLEMENTARES</t>
  </si>
  <si>
    <t xml:space="preserve">       88267  - ENCANADOR OU BOMBEIRO HIDRÁULICO COM ENCARGOS COMPLEMENTARES</t>
  </si>
  <si>
    <t xml:space="preserve">       95139  - TALHA MANUAL DE CORRENTE, CAPACIDADE DE 2 TON. COM ELEVAÇÃO DE 3 M - CHP DIURNO. AF_07/2016</t>
  </si>
  <si>
    <t xml:space="preserve">       88907  - ESCAVADEIRA HIDRÁULICA SOBRE ESTEIRAS, CAÇAMBA 1,20 M3, PESO OPERACIONAL 21 T, POTÊNCIA BRUTA 155 HP - CHP DIURNO. AF_06/2014</t>
  </si>
  <si>
    <t xml:space="preserve">       88908  - ESCAVADEIRA HIDRÁULICA SOBRE ESTEIRAS, CAÇAMBA 1,20 M3, PESO OPERACIONAL 21 T, POTÊNCIA BRUTA 155 HP - CHI DIURNO. AF_06/2014</t>
  </si>
  <si>
    <t xml:space="preserve">       4448  - PECA DE MADEIRA NATIVA/REGIONAL 7,5 X 12,50 CM (3X5") NAO APARELHADA (P/FORMA)</t>
  </si>
  <si>
    <t xml:space="preserve">       3992  - TABUA DE MADEIRA APARELHADA *2,5 X 30* CM, MACARANDUBA, ANGELIM OU EQUIVALENTE DA REGIAO</t>
  </si>
  <si>
    <t xml:space="preserve">       11002  - ELETRODO REVESTIDO AWS - E6013, DIAMETRO IGUAL A 2,50 MM</t>
  </si>
  <si>
    <t xml:space="preserve">       40313  - PERFIL "I" DE ACO LAMINADO, W 250 X 38,50</t>
  </si>
  <si>
    <t xml:space="preserve">       83765  - GRUPO DE SOLDAGEM COM GERADOR A DIESEL 60 CV PARA SOLDA ELÉTRICA, SOBRE 04 RODAS, COM MOTOR 4 CILINDROS 600 A - CHP DIURNO. AF_02/2016</t>
  </si>
  <si>
    <t xml:space="preserve">       83766  - GRUPO DE SOLDAGEM COM GERADOR A DIESEL 60 CV PARA SOLDA ELÉTRICA, SOBRE 04 RODAS, COM MOTOR 4 CILINDROS 600 A - CHI DIURNO. AF_02/2016</t>
  </si>
  <si>
    <t xml:space="preserve">       88317  - SOLDADOR COM ENCARGOS COMPLEMENTARES</t>
  </si>
  <si>
    <t xml:space="preserve">       89843  - BATE-ESTACAS POR GRAVIDADE, POTÊNCIA DE 160 HP, PESO DO MARTELO ATÉ 3 TONELADAS - CHP DIURNO. AF_11/2014</t>
  </si>
  <si>
    <t xml:space="preserve">       93402  - GUINDAUTO HIDRÁULICO, CAPACIDADE MÁXIMA DE CARGA 3300 KG, MOMENTO MÁXIMO DE CARGA 5,8 TM, ALCANCE MÁXIMO HORIZONTAL 7,60 M, INCLUSIVE CAMINHÃO TOCO PBT 16.000 KG, P</t>
  </si>
  <si>
    <t xml:space="preserve">       93403  - GUINDAUTO HIDRÁULICO, CAPACIDADE MÁXIMA DE CARGA 3300 KG, MOMENTO MÁXIMO DE CARGA 5,8 TM, ALCANCE MÁXIMO HORIZONTAL 7,60 M, INCLUSIVE CAMINHÃO TOCO PBT 16.000 KG, P</t>
  </si>
  <si>
    <t xml:space="preserve">       2692  - DESMOLDANTE PROTETOR PARA FORMAS DE MADEIRA, DE BASE OLEOSA EMULSIONADA EM AGUA</t>
  </si>
  <si>
    <t xml:space="preserve">L  </t>
  </si>
  <si>
    <t xml:space="preserve">       40271  - LOCACAO DE APRUMADOR METALICO DE PILAR, COM ALTURA E ANGULO REGULAVEIS, EXTENSAO DE *1,50* A *2,80* M</t>
  </si>
  <si>
    <t xml:space="preserve">       40275  - LOCACAO DE VIGA SANDUICHE METALICA VAZADA PARA TRAVAMENTO DE PILARES, ALTURA DE *8* CM, LARGURA DE *6* CM E EXTENSAO DE 2 M</t>
  </si>
  <si>
    <t xml:space="preserve">       40287  - LOCACAO DE BARRA DE ANCORAGEM DE 0,80 A 1,20 M DE EXTENSAO, COM ROSCA DE 5/8", INCLUINDO PORCA E FLANGE</t>
  </si>
  <si>
    <t xml:space="preserve">       40304  - PREGO DE ACO POLIDO COM CABECA DUPLA 17 X 27 (2 1/2 X 11)</t>
  </si>
  <si>
    <t xml:space="preserve">       92263  - FABRICAÇÃO DE FÔRMA PARA PILARES E ESTRUTURAS SIMILARES, EM CHAPA DE MADEIRA COMPENSADA RESINADA, E = 17 MM. AF_12/2015</t>
  </si>
  <si>
    <t xml:space="preserve">       35 000 084 - DESMOLDANTE PARA FORMAS, DESMOL OU SIMILAR.</t>
  </si>
  <si>
    <t>L</t>
  </si>
  <si>
    <t xml:space="preserve">       35 000 601 - PONTALETE - 7 X 7 CM - EM MADEIRA DE LEI</t>
  </si>
  <si>
    <t xml:space="preserve">       35 000 602 - MADEIRIT FENOLICO (RESINADO) 220X110X10</t>
  </si>
  <si>
    <t xml:space="preserve">       35 000 611 - SARRAFO DE PINUS - 10 X 2,5 CM</t>
  </si>
  <si>
    <t xml:space="preserve">       35 000 640 - PREGO 18 X 30 COM CABECA.</t>
  </si>
  <si>
    <t xml:space="preserve">       35 000 043 - AUXILIAR DE OFICIAL, INCLUSIVE ES E ENCARGOS COMPLEMENTARES</t>
  </si>
  <si>
    <t xml:space="preserve">       35 000 091 - CONCRETO PRE-MISTURADO, FCK - 40 MPA -  USINADO COM ADITIVO SUPERPLASTIFICANTE</t>
  </si>
  <si>
    <t xml:space="preserve">       65 003 754 - LANCAMENTO/ADENS CONCRETO QQ ALT/PROF</t>
  </si>
  <si>
    <t xml:space="preserve">       90586  - VIBRADOR DE IMERSÃO, DIÂMETRO DE PONTEIRA 45MM, MOTOR ELÉTRICO TRIFÁSICO POTÊNCIA DE 2 CV - CHP DIURNO. AF_06/2015</t>
  </si>
  <si>
    <t xml:space="preserve">       0337  - ARAME RECOZIDO 18 BWG, 1,25 MM (0,01 KG/M)</t>
  </si>
  <si>
    <t xml:space="preserve">       39017  - ESPACADOR / DISTANCIADOR CIRCULAR COM ENTRADA LATERAL, EM PLASTICO, PARA VERGALHAO *4,2 A 12,5* MM, COBRIMENTO 20 MM</t>
  </si>
  <si>
    <t xml:space="preserve">       88238  - AJUDANTE DE ARMADOR COM ENCARGOS COMPLEMENTARES</t>
  </si>
  <si>
    <t xml:space="preserve">       88245  - ARMADOR COM ENCARGOS COMPLEMENTARES</t>
  </si>
  <si>
    <t xml:space="preserve">       92792  - CORTE E DOBRA DE AÇO CA-50, DIÂMETRO DE 6,3 MM, UTILIZADO EM ESTRUTURAS DIVERSAS, EXCETO LAJES. AF_12/2015</t>
  </si>
  <si>
    <t xml:space="preserve">       92793  - CORTE E DOBRA DE AÇO CA-50, DIÂMETRO DE 8,0 MM, UTILIZADO EM ESTRUTURAS DIVERSAS, EXCETO LAJES. AF_12/2015</t>
  </si>
  <si>
    <t xml:space="preserve">       92794  - CORTE E DOBRA DE AÇO CA-50, DIÂMETRO DE 10,0 MM, UTILIZADO EM ESTRUTURAS DIVERSAS, EXCETO LAJES. AF_12/2015</t>
  </si>
  <si>
    <t xml:space="preserve">       92795  - CORTE E DOBRA DE AÇO CA-50, DIÂMETRO DE 12,5 MM, UTILIZADO EM ESTRUTURAS DIVERSAS, EXCETO LAJES. AF_12/2015</t>
  </si>
  <si>
    <t xml:space="preserve">       38538  - ESTACA PRE-MOLDADA MACICA DE CONCRETO VIBRADO ARMADO, PARA CARGA DE 25 T, SECAO QUADRADA DE *16 X 16*, COM ANEL METALICO INCORPORADO A PECA (SOMENTE FORNECIMENTO)</t>
  </si>
  <si>
    <t xml:space="preserve">       89218  - BATE-ESTACAS POR GRAVIDADE, POTÊNCIA DE 160 HP, PESO DO MARTELO ATÉ 3 TONELADAS - CHI DIURNO. AF_11/2014</t>
  </si>
  <si>
    <t xml:space="preserve">       35 001 260 - REVESTIMENTO EM RESINA ESTER VINILICA REFORCADA COM FIBRA DE VIDRO PARA PROTECAO DE ESTRUTURAS DE CONCRETO E FERROCIMENTO</t>
  </si>
  <si>
    <t xml:space="preserve">       10567  - TABUA MADEIRA 3A QUALIDADE 2,5 X 23,0CM (1 X 9") NAO APARELHADA</t>
  </si>
  <si>
    <t xml:space="preserve">       5090  - CADEADO SIMPLES/COMUM, EM LATAO MACICO CROMADO, LARGURA DE 25 MM,  HASTE DE ACO TEMPERADO, CEMENTADO (NAO LONGA), INCLUI 2 CHAVES</t>
  </si>
  <si>
    <t xml:space="preserve">       35 000 656 - CORRENTE DE ELOS SOLDADOS, GALVANIZADOS E ZINCADOS, DIAMETRO 6,5 MM</t>
  </si>
  <si>
    <t xml:space="preserve">       V0000013 - TAMPA EM PRFV, DIMENSÕES (1500X900)MM</t>
  </si>
  <si>
    <t xml:space="preserve">       V0000014 - TAMPA EM PRFV, DIMENSÕES (1500X1400)MM</t>
  </si>
  <si>
    <t xml:space="preserve">       V0000024 - TUBO FOFO FF PN10 DN 100X2,70M</t>
  </si>
  <si>
    <t xml:space="preserve">       V0000017 - CURVA 90º FF ESG. DN 100</t>
  </si>
  <si>
    <t xml:space="preserve">       V0000018 - EXTREMIDADE FERRO FUNDIDO EPFAV10 X 100M</t>
  </si>
  <si>
    <t xml:space="preserve">       V0000020 - JUNTA GIBAULT FOFO DN 100</t>
  </si>
  <si>
    <t xml:space="preserve">       V0000068 - EXTREMIDADE FERRO FUNDIDO EPF10 X 100M</t>
  </si>
  <si>
    <t xml:space="preserve">       V0000023 - VÁLVULA DE RETENÇÃO PORT. UNICA DN 100</t>
  </si>
  <si>
    <t xml:space="preserve">       V0000002 - VÁLVULA EURO23 C/ FLANGES R23AFV10 DN100</t>
  </si>
  <si>
    <t xml:space="preserve">       V0000022 - TÊ FOFO ESG. FFF PN10 DN 100</t>
  </si>
  <si>
    <t xml:space="preserve">       V0000019 - FLANCE CEGO FOFO ESG. PN 10 DN 100</t>
  </si>
  <si>
    <t xml:space="preserve">       V0000025 - TUBO FOFO PF PN10 DN 100X1,75M</t>
  </si>
  <si>
    <t xml:space="preserve">       V0000026 - TUBO FOFO PF PN10 DN 100X1,00M</t>
  </si>
  <si>
    <t xml:space="preserve">       V0000021 - LUVA FOFO ESG. BB JE DN 100</t>
  </si>
  <si>
    <t xml:space="preserve">       V0000016 - ARRUELA BORRACHA FLANGE PN10/16 DN 100</t>
  </si>
  <si>
    <t xml:space="preserve">       V0000010 - PARAFUSOS PARA FLANGE ¢16 X 80MM</t>
  </si>
  <si>
    <t xml:space="preserve">       V0000015 - CONJUNTO MOTOBOMBA SUBMERSÍVEL, Q=10,00</t>
  </si>
  <si>
    <t xml:space="preserve">       V0000101 - FRETE</t>
  </si>
  <si>
    <t xml:space="preserve">       0034  - ACO CA-50, 10,0 MM, VERGALHAO</t>
  </si>
  <si>
    <t xml:space="preserve">       7307  - FUNDO ANTICORROSIVO PARA METAIS FERROSOS (ZARCAO)</t>
  </si>
  <si>
    <t xml:space="preserve">       88629  - ARGAMASSA TRAÇO 1:3 (CIMENTO E AREIA MÉDIA), PREPARO MANUAL. AF_08/2014</t>
  </si>
  <si>
    <t xml:space="preserve">       10997  - ELETRODO REVESTIDO AWS - E7018, DIAMETRO IGUAL A 4,00 MM</t>
  </si>
  <si>
    <t xml:space="preserve">       V0000007 - CALHA PARSHALL W=3"</t>
  </si>
  <si>
    <t xml:space="preserve">       V0000008 - COMPORTA MANUAL EM PRFV, DIMENSÕES 500MM</t>
  </si>
  <si>
    <t xml:space="preserve">       88315  - SERRALHEIRO COM ENCARGOS COMPLEMENTARES</t>
  </si>
  <si>
    <t xml:space="preserve">       V0000006 - GUARDA CORPO PRFV PULTRUDADO </t>
  </si>
  <si>
    <t xml:space="preserve">       V0000009 - GRADE PARA LIMPEZA DO T.P.</t>
  </si>
  <si>
    <t xml:space="preserve">       V0000011 - TUBO FOFO PF PN10 DN 100X2,10M</t>
  </si>
  <si>
    <t xml:space="preserve">       V0000012 - TUBO FOFO PF PN10 DN 100X1,45M</t>
  </si>
  <si>
    <t xml:space="preserve">       38539  - ESTACA PRE-MOLDADA MACICA DE CONCRETO VIBRADO ARMADO, PARA CARGA DE 50 T, SECAO QUADRADA, COM ANEL METALICO INCORPORADO A PECA (SOMENTE FORNECIMENTO)</t>
  </si>
  <si>
    <t xml:space="preserve">       7693  - TUBO ACO GALVANIZADO COM COSTURA, CLASSE MEDIA, DN 4", E = 4,50* MM, PESO 12,10* KG/M (NBR 5580)</t>
  </si>
  <si>
    <t xml:space="preserve">       88248  - AUXILIAR DE ENCANADOR OU BOMBEIRO HIDRÁULICO COM ENCARGOS COMPLEMENTARES</t>
  </si>
  <si>
    <t xml:space="preserve">       V0000001 - SEPARADOR TRIFÁSICO EM FIBRA DE VIDRO</t>
  </si>
  <si>
    <t xml:space="preserve">       V0000051 - TAMPA EM PRFV, DIMENSÕES (1700X700)MM</t>
  </si>
  <si>
    <t xml:space="preserve">       11977  - CHUMBADOR DE ACO, DIAMETRO 1/2", COMPRIMENTO 75 MM</t>
  </si>
  <si>
    <t xml:space="preserve">       V0000053 - PLACA VERTEDOURA EM PRFV</t>
  </si>
  <si>
    <t xml:space="preserve">       V0000052 - DEFLETOR LATERAL EM FIBRA DE VIDRO COM A</t>
  </si>
  <si>
    <t xml:space="preserve">       V0000054 - CAIXA VERTEDORA EM PRFV, 880X880MM</t>
  </si>
  <si>
    <t xml:space="preserve">       V0000003 - ARRUELA BORRACHA FLANGE PN10/16 DN 150</t>
  </si>
  <si>
    <t xml:space="preserve">       V0000032 - PARAFUSOS PARA FLANGE ¢20 X 90MM</t>
  </si>
  <si>
    <t xml:space="preserve">       V0000035 - CURVA 90º FF ESG. DN 150</t>
  </si>
  <si>
    <t xml:space="preserve">       V0000033 - LUVA FOFO ESG. BB JE DN 150</t>
  </si>
  <si>
    <t xml:space="preserve">       V0000004 - VÁLVULA EURO23 C/ FLANGES R23AFV10 DN150</t>
  </si>
  <si>
    <t xml:space="preserve">       V0000043 - CURVA 90º FOFO ESG. BB JE DN 150</t>
  </si>
  <si>
    <t xml:space="preserve">       V0000045 - EXTREMIDADE FERRO FUNDIDO EPFAV10 X 150M</t>
  </si>
  <si>
    <t xml:space="preserve">       V0000047 - MANGOTE DE BORRACHA 1 1/2"</t>
  </si>
  <si>
    <t xml:space="preserve">       V0000046 - CURVA 45º FOFO ESG. BB JE DN 150</t>
  </si>
  <si>
    <t xml:space="preserve">       V0000048 - CRUZETA FOFO BB DN 150</t>
  </si>
  <si>
    <t xml:space="preserve">       V0000049 - TÊ FOFO JGS DN 150</t>
  </si>
  <si>
    <t xml:space="preserve">       V0000050 - EFJGS10 DN 150M</t>
  </si>
  <si>
    <t xml:space="preserve">       V0000044 - EXTREMIDADE FERRO FUNDIDO EPFAV10 X 80M</t>
  </si>
  <si>
    <t xml:space="preserve">       V0000072 - TUBO FOFO FF PN10 DN 150X3,70M</t>
  </si>
  <si>
    <t xml:space="preserve">       V0000073 - TUBO FOFO FF PN10 DN 100X2,00M</t>
  </si>
  <si>
    <t xml:space="preserve">       V0000074 - TOCO FERRO FUNDIDO TOF10/16X 100 X 250MM</t>
  </si>
  <si>
    <t xml:space="preserve">       V0000075 - TÊ FOFO JGS DN 150X100</t>
  </si>
  <si>
    <t xml:space="preserve">       35 000 089 - CONCRETO PRE-MISTURADO, FCK - 30 MPA -  USINADO COM ADITIVO SUPERPLASTIFICANTE</t>
  </si>
  <si>
    <t xml:space="preserve">       92791  - CORTE E DOBRA DE AÇO CA-60, DIÂMETRO DE 5,0 MM, UTILIZADO EM ESTRUTURAS DIVERSAS, EXCETO LAJES. AF_12/2015</t>
  </si>
  <si>
    <t xml:space="preserve">       0303  - ANEL BORRACHA, PARA TUBO PVC, REDE COLETOR ESGOTO, DN 100 MM (NBR 7362)</t>
  </si>
  <si>
    <t xml:space="preserve">       9833  - TUBO PVC, FLEXIVEL, CORRUGADO, PERFURADO, DN 110 MM, PARA DRENAGEM, SISTEMA IRRIGACAO</t>
  </si>
  <si>
    <t xml:space="preserve">       73873/3  - LEITO FILTRANTE - COLOCACAO DE AREIA NOS FILTROS</t>
  </si>
  <si>
    <t xml:space="preserve">       83683  - CAMADA HORIZONTAL DRENANTE C/ PEDRA BRITADA 1 E 2</t>
  </si>
  <si>
    <t xml:space="preserve">       73902/1  - CAMADA DRENANTE COM BRITA NUM 3</t>
  </si>
  <si>
    <t xml:space="preserve">       72132  - ALVENARIA EM TIJOLO CERAMICO MACICO 5X10X20CM 1/2 VEZ (ESPESSURA 10CM), ASSENTADO COM ARGAMASSA TRACO 1:2:8 (CIMENTO, CAL E AREIA)</t>
  </si>
  <si>
    <t xml:space="preserve">       V0000040 - TUBO FOFO FF PN10 DN 150X4,30M</t>
  </si>
  <si>
    <t xml:space="preserve">       V0000037 - TÊ FOFO ESG. FFF PN10 DN 150</t>
  </si>
  <si>
    <t xml:space="preserve">       V0000041 - FLANCE CEGO FOFO ESG. PN 10 DN 150</t>
  </si>
  <si>
    <t xml:space="preserve">       V0000042 - TUBO FOFO CILINDRICO DN 150X1,00M</t>
  </si>
  <si>
    <t xml:space="preserve">       87335  - ARGAMASSA TRAÇO 1:2:8 (CIMENTO, CAL E AREIA MÉDIA) PARA EMBOÇO/MASSA ÚNICA/ASSENTAMENTO DE ALVENARIA DE VEDAÇÃO, PREPARO MECÂNICO COM MISTURADOR DE EIXO HORIZONTAL </t>
  </si>
  <si>
    <t xml:space="preserve">       4723  - PEDRA BRITADA N. 4 (50 A 76 MM) POSTO PEDREIRA/FORNECEDOR, SEM FRETE</t>
  </si>
  <si>
    <t xml:space="preserve">       92796  - CORTE E DOBRA DE AÇO CA-50, DIÂMETRO DE 16,0 MM, UTILIZADO EM ESTRUTURAS DIVERSAS, EXCETO LAJES. AF_12/2015</t>
  </si>
  <si>
    <t xml:space="preserve">       V0000028 - TAMPA EM PRFV, DIMENSÕES (1200X2400)MM</t>
  </si>
  <si>
    <t xml:space="preserve">       V0000029 - PLACA PLANA PULTRUDADA 2290X2290</t>
  </si>
  <si>
    <t xml:space="preserve">       V0000030 - PLACA PLANA PULTRUDADA 2290X2180</t>
  </si>
  <si>
    <t xml:space="preserve">       V0000031 - PLACA PLANA PULTRUDADA 2180X2180</t>
  </si>
  <si>
    <t xml:space="preserve">       88240  - AJUDANTE DE ESTRUTURA METÁLICA COM ENCARGOS COMPLEMENTARES</t>
  </si>
  <si>
    <t xml:space="preserve">       88278  - MONTADOR DE ESTRUTURA METÁLICA COM ENCARGOS COMPLEMENTARES</t>
  </si>
  <si>
    <t xml:space="preserve">       10963  - PERFIL "I" DE ACO LAMINADO, "I" 203  X  34,3</t>
  </si>
  <si>
    <t xml:space="preserve">       V0000034 - VÁLVULA EURO23 C/ FLANGES R23AFC10 DN150</t>
  </si>
  <si>
    <t xml:space="preserve">       V0000036 - TÊ FOFO JGS DN 200X150</t>
  </si>
  <si>
    <t xml:space="preserve">       V0000038 - REDUÇÃO FOFO FF DN 150X100 RFF</t>
  </si>
  <si>
    <t xml:space="preserve">       V0000039 - EFJGS10 DN 100M</t>
  </si>
  <si>
    <t xml:space="preserve">       V0000069 - REDUÇÃO FOFO PB DN 200X150 RJGS</t>
  </si>
  <si>
    <t xml:space="preserve">       V0000070 - TUBO FOFO CILINDRICO DN 100X0,65M</t>
  </si>
  <si>
    <t xml:space="preserve">       V0000071 - TUBO FOFO PF PN10 DN 150X0,80M</t>
  </si>
  <si>
    <t xml:space="preserve">       4720  - PEDRA BRITADA N. 0, OU PEDRISCO (4,8 A 9,5 MM) POSTO PEDREIRA/FORNECEDOR, SEM FRETE</t>
  </si>
  <si>
    <t xml:space="preserve">       9869  - TUBO PVC, SOLDAVEL, DN 32 MM, AGUA FRIA (NBR-5648)</t>
  </si>
  <si>
    <t xml:space="preserve">       38383  - LIXA D'AGUA EM FOLHA, GRAO 100</t>
  </si>
  <si>
    <t xml:space="preserve">       9875  - TUBO PVC, SOLDAVEL, DN 50 MM, PARA AGUA FRIA (NBR-5648)</t>
  </si>
  <si>
    <t xml:space="preserve">       V0000005 - ADAPTADOR MACHO/ESPIGÃO 1"</t>
  </si>
  <si>
    <t xml:space="preserve">       87377  - ARGAMASSA TRAÇO 1:3 (CIMENTO E AREIA GROSSA) PARA CHAPISCO CONVENCIONAL, PREPARO MANUAL. AF_06/2014</t>
  </si>
  <si>
    <t xml:space="preserve">       1107  - CAL VIRGEM COMUM PARA ARGAMASSAS (NBR 6453)</t>
  </si>
  <si>
    <t xml:space="preserve">       11162  - FIXADOR DE CAL (SACHE 150 ML)</t>
  </si>
  <si>
    <t xml:space="preserve">       88310  - PINTOR COM ENCARGOS COMPLEMENTARES</t>
  </si>
  <si>
    <t xml:space="preserve">       0546  - BARRA DE FERRO RETANGULAR, BARRA CHATA (QUALQUER DIMENSAO)</t>
  </si>
  <si>
    <t xml:space="preserve">       0567  - CANTONEIRA FERRO GALVANIZADO DE ABAS IGUAIS, 1" X 1/8" (L X E) , 1,20KG/M</t>
  </si>
  <si>
    <t xml:space="preserve">       88631  - ARGAMASSA TRAÇO 1:4 (CIMENTO E AREIA MÉDIA), PREPARO MANUAL. AF_08/2014</t>
  </si>
  <si>
    <t xml:space="preserve">       88377  - OPERADOR DE BETONEIRA ESTACIONÁRIA/MISTURADOR COM ENCARGOS COMPLEMENTARES</t>
  </si>
  <si>
    <t xml:space="preserve">       88830  - BETONEIRA CAPACIDADE NOMINAL DE 400 L, CAPACIDADE DE MISTURA 280 L, MOTOR ELÉTRICO TRIFÁSICO POTÊNCIA DE 2 CV, SEM CARREGADOR - CHP DIURNO. AF_10/2014</t>
  </si>
  <si>
    <t xml:space="preserve">       88831  - BETONEIRA CAPACIDADE NOMINAL DE 400 L, CAPACIDADE DE MISTURA 280 L, MOTOR ELÉTRICO TRIFÁSICO POTÊNCIA DE 2 CV, SEM CARREGADOR - CHI DIURNO. AF_10/2014</t>
  </si>
  <si>
    <t xml:space="preserve">       7696  - TUBO ACO GALVANIZADO COM COSTURA, CLASSE MEDIA, DN 2", E = *3,65* MM, PESO *5,10* KG/M (NBR 5580)</t>
  </si>
  <si>
    <t xml:space="preserve">       0396  - ABRACADEIRA EM ACO PARA AMARRACAO DE ELETRODUTOS, TIPO D, COM 2" E PARAFUSO DE FIXACAO</t>
  </si>
  <si>
    <t xml:space="preserve">       0421  - PORCA OLHAL EM ACO GALVANIZADO, DIAMETRO NOMINAL DE 16 MM</t>
  </si>
  <si>
    <t xml:space="preserve">       0425  - GRAMPO METALICO TIPO OLHAL PARA HASTE DE ATERRAMENTO DE 5/8'', CONDUTOR DE *10* A 50 MM2</t>
  </si>
  <si>
    <t xml:space="preserve">       0765  - BUCHA DE REDUCAO DE FERRO GALVANIZADO, COM ROSCA BSP, DE 1" X 3/4"</t>
  </si>
  <si>
    <t xml:space="preserve">       0841  - CABO DE ALUMINIO NU COM ALMA DE ACO, BITOLA 4 AWG</t>
  </si>
  <si>
    <t xml:space="preserve">       1564  - GRAMPO PARALELO METALICO PARA CABO DE 6 A 50 MM2, COM 2 PARAFUSOS</t>
  </si>
  <si>
    <t xml:space="preserve">       1587  - TERMINAL METALICO A PRESSAO PARA 1 CABO DE 35 MM2, COM 1 FURO DE FIXACAO</t>
  </si>
  <si>
    <t xml:space="preserve">       1588  - TERMINAL METALICO A PRESSAO PARA 1 CABO DE 50 MM2, COM 1 FURO DE FIXACAO</t>
  </si>
  <si>
    <t xml:space="preserve">       1589  - TERMINAL METALICO A PRESSAO PARA 1 CABO DE 70 MM2, COM 1 FURO DE FIXACAO</t>
  </si>
  <si>
    <t xml:space="preserve">       1598  - CONECTOR DE ALUMINIO TIPO PRENSA CABO, BITOLA 1/2", PARA CABOS DE DIAMETRO DE 12,5 A 15 MM</t>
  </si>
  <si>
    <t xml:space="preserve">       1942  - CURVA PVC 90 GRAUS, ROSCAVEL, 2",  AGUA FRIA PREDIAL</t>
  </si>
  <si>
    <t xml:space="preserve">       3278  - CAIXA INSPECAO, CONCRETO PRE MOLDADO, CIRCULAR, COM TAMPA, D = 40* CM</t>
  </si>
  <si>
    <t xml:space="preserve">       3384  - SUPORTE GUIA SIMPLES COM ROLDANA EM POLIPROPILENO PARA CHUMBAR, H = 20 CM</t>
  </si>
  <si>
    <t xml:space="preserve">       3879  - LUVA PVC, ROSCAVEL, 2",  AGUA FRIA PREDIAL</t>
  </si>
  <si>
    <t xml:space="preserve">       3925  - LUVA DE REDUCAO DE FERRO GALVANIZADO, COM ROSCA BSP, DE 2" X 1"</t>
  </si>
  <si>
    <t xml:space="preserve">       4274  - PARA-RAIOS TIPO FRANKLIN 350 MM, EM LATAO CROMADO, DUAS DESCIDAS, PARA PROTECAO DE EDIFICACOES CONTRA DESCARGAS ATMOSFERICAS</t>
  </si>
  <si>
    <t xml:space="preserve">       7572  - SUPORTE ISOLADOR REFORCADO DIAMETRO NOMINAL 5/16", COM ROSCA SOBERBA E BUCHA</t>
  </si>
  <si>
    <t xml:space="preserve">       7581  - SAPATILHA EM ACO GALVANIZADO PARA CABOS COM DIAMETRO NOMINAL ATE 5/8"</t>
  </si>
  <si>
    <t xml:space="preserve">       9860  - TUBO PVC, ROSCAVEL,  2", PARA AGUA FRIA PREDIAL</t>
  </si>
  <si>
    <t xml:space="preserve">       10956  - BASE PARA MASTRO DE PARA-RAIOS DIAMETRO NOMINAL 2"</t>
  </si>
  <si>
    <t xml:space="preserve">       11270  - ABRACADEIRA DE LATAO PARA FIXACAO DE CABO PARA-RAIO, DIMENSOES 32 X 24 X 24 MM</t>
  </si>
  <si>
    <t xml:space="preserve">       11927  - ABRACADEIRA, GALVANIZADA/ZINCADA, ROSCA SEM FIM, PARAFUSO INOX, LARGURA  FITA *12,6 A *14 MM, D = 2" A 2 1/2"</t>
  </si>
  <si>
    <t xml:space="preserve">       11976  - CHUMBADOR, DIAMETRO 1/4" COM PARAFUSO 1/4" X 40 MM</t>
  </si>
  <si>
    <t xml:space="preserve">       12358  - MASTRO SIMPLES GALVANIZADO DIAMETRO NOMINAL 2", COMPRIMENTO 3 M</t>
  </si>
  <si>
    <t xml:space="preserve">       88265  - ELETRICISTA INDUSTRIAL COM ENCARGOS COMPLEMENTARES</t>
  </si>
  <si>
    <t xml:space="preserve">       V0000055 - RESERVATÓRIO ELEVADO METÁLICO, 5M3</t>
  </si>
  <si>
    <t xml:space="preserve">       0142  - SELANTE ELASTICO MONOCOMPONENTE A BASE DE POLIURETANO PARA JUNTAS DIVERSAS</t>
  </si>
  <si>
    <t>310</t>
  </si>
  <si>
    <t xml:space="preserve">       7568  - BUCHA DE NYLON SEM ABA S10, COM PARAFUSO DE 6,10 X 65 MM EM ACO ZINCADO COM ROSCA SOBERBA, CABECA CHATA E FENDA PHILLIPS</t>
  </si>
  <si>
    <t xml:space="preserve">       39025  - PORTA DE ABRIR EM ALUMINIO TIPO VENEZIANA, ACABAMENTO ANODIZADO NATURAL, SEM GUARNICAO/ALIZAR/VISTA, 87 X 210 CM</t>
  </si>
  <si>
    <t xml:space="preserve">       40555  - GUARNICAO/MOLDURA DE ACABAMENTO PARA ESQUADRIA DE ALUMINIO ANODIZADO NATURAL, PARA 1 FACE (COLETADO CAIXA)</t>
  </si>
  <si>
    <t xml:space="preserve">       7356  - TINTA ACRILICA PREMIUM, COR BRANCO FOSCO</t>
  </si>
  <si>
    <t xml:space="preserve">       87381  - ARGAMASSA TRAÇO 1:4 (CIMENTO E AREIA GROSSA) COM ADIÇÃO DE EMULSÃO POLIMÉRICA PARA CHAPISCO ROLADO, PREPARO MANUAL. AF_06/2014</t>
  </si>
  <si>
    <t xml:space="preserve">       34547  - TELA DE ACO SOLDADA GALVANIZADA/ZINCADA PARA ALVENARIA, FIO  D = *1,20 A 1,70* MM, MALHA 15 X 15 MM, (C X L) *50 X 12* CM</t>
  </si>
  <si>
    <t xml:space="preserve">       34564  - BLOCO CONCRETO ESTRUTURAL 14 X 19 X 29 CM, FBK 14 MPA (NBR 6136)</t>
  </si>
  <si>
    <t xml:space="preserve">       38592  - MEIO BLOCO CONCRETO ESTRUTURAL 14 X 19 X 14 CM, FBK 14 MPA (NBR 6136)</t>
  </si>
  <si>
    <t xml:space="preserve">       38599  - CANALETA CONCRETO ESTRUTURAL 14 X 19 X 29 CM, FBK 14 MPA (NBR 6136)</t>
  </si>
  <si>
    <t xml:space="preserve">       88626  - ARGAMASSA TRAÇO 1:0,5:4,5 (CIMENTO, CAL E AREIA MÉDIA), PREPARO MECÂNICO COM BETONEIRA 400 L. AF_08/2014</t>
  </si>
  <si>
    <t xml:space="preserve">       88628  - ARGAMASSA TRAÇO 1:3 (CIMENTO E AREIA MÉDIA), PREPARO MECÂNICO COM BETONEIRA 400 L. AF_08/2014</t>
  </si>
  <si>
    <t xml:space="preserve">       6193  - TABUA MADEIRA 2A QUALIDADE 2,5 X 20,0CM (1 X 8") NAO APARELHADA</t>
  </si>
  <si>
    <t xml:space="preserve">       92265  - FABRICAÇÃO DE FÔRMA PARA VIGAS, EM CHAPA DE MADEIRA COMPENSADA RESINADA, E = 17 MM. AF_12/2015</t>
  </si>
  <si>
    <t xml:space="preserve">       92272  - FABRICAÇÃO DE ESCORAS DE VIGA DO TIPO GARFO, EM MADEIRA. AF_12/2015</t>
  </si>
  <si>
    <t xml:space="preserve">       10749  - LOCACAO DE ESCORA METALICA TELESCOPICA, COM ALTURA REGULAVEL DE *1,80* A *3,20* M, COM CAPACIDADE DE CARGA DE NO MINIMO 1000 KGF (10 KN), INCLUSO TRIPE E FORCADO</t>
  </si>
  <si>
    <t xml:space="preserve">       40270  - VIGA DE ESCORAMAENTO H20, DE MADEIRA, PESO DE 5,00 A 5,20 KG/M, COM EXTREMIDADES PLASTICAS</t>
  </si>
  <si>
    <t xml:space="preserve">       92267  - FABRICAÇÃO DE FÔRMA PARA LAJES, EM CHAPA DE MADEIRA COMPENSADA RESINADA, E = 17 MM. AF_12/2015</t>
  </si>
  <si>
    <t xml:space="preserve">       90587  - VIBRADOR DE IMERSÃO, DIÂMETRO DE PONTEIRA 45MM, MOTOR ELÉTRICO TRIFÁSICO POTÊNCIA DE 2 CV - CHI DIURNO. AF_06/2015</t>
  </si>
  <si>
    <t xml:space="preserve">       10490  - VIDRO LISO INCOLOR 2 A 3 MM - SEM COLOCACAO</t>
  </si>
  <si>
    <t xml:space="preserve">       10498  - MASSA PARA VIDRO</t>
  </si>
  <si>
    <t xml:space="preserve">       88325  - VIDRACEIRO COM ENCARGOS COMPLEMENTARES</t>
  </si>
  <si>
    <t xml:space="preserve">       11190  - JANELA BASCULANTE, ACO, COM BATENTE/REQUADRO, 60 X 60 CM (SEM VIDROS)</t>
  </si>
  <si>
    <t xml:space="preserve">       1287  - PISO EM CERAMICA ESMALTADA EXTRA, PEI MAIOR OU IGUAL A 4, FORMATO MENOR OU IGUAL A 2025 CM2</t>
  </si>
  <si>
    <t xml:space="preserve">       1381  - ARGAMASSA COLANTE AC I PARA CERAMICAS</t>
  </si>
  <si>
    <t xml:space="preserve">       34357  - REJUNTE COLORIDO, CIMENTICIO</t>
  </si>
  <si>
    <t xml:space="preserve">       88256  - AZULEJISTA OU LADRILHISTA COM ENCARGOS COMPLEMENTARES</t>
  </si>
  <si>
    <t xml:space="preserve">       2432  - DOBRADICA EM ACO/FERRO, 3 1/2" X  3", E= 1,9  A 2 MM, COM ANEL,  CROMADO OU ZINCADO, TAMPA BOLA, COM PARAFUSOS</t>
  </si>
  <si>
    <t xml:space="preserve">       10553  - PORTA MADEIRA COMPENSADA LISA PARA PINTURA 60 X 210 X 3,5CM</t>
  </si>
  <si>
    <t xml:space="preserve">       11055  - PARAFUSO ROSCA SOBERBA ZINCADO CABECA CHATA FENDA SIMPLES 3,5 X 25 MM (1 ")</t>
  </si>
  <si>
    <t xml:space="preserve">       88261  - CARPINTEIRO DE ESQUADRIA COM ENCARGOS COMPLEMENTARES</t>
  </si>
  <si>
    <t xml:space="preserve">       10555  - PORTA MADEIRA COMPENSADA LISA PARA PINTURA 80 X 210 X 3,5CM</t>
  </si>
  <si>
    <t xml:space="preserve">       4914  - PORTA ALUMINIO ABRIR, PERFIL SERIE 25, CHAPA CORRUGADA C/ GUARNICAO 87 X 210CM</t>
  </si>
  <si>
    <t xml:space="preserve">       0536  - REVESTIMENTO EM CERAMICA ESMALTADA EXTRA, PEI MENOR OU IGUAL A 3, FORMATO MENOR OU IGUAL A 2025 CM2</t>
  </si>
  <si>
    <t xml:space="preserve">       1607  - CONJUNTO ARRUELAS DE VEDACAO 5/16" PARA TELHA FIBROCIMENTO (UMA ARRUELA METALICA E UMA ARRUELA PVC - CONICAS)</t>
  </si>
  <si>
    <t xml:space="preserve">       4312  - FIXADOR DE ABA SIMPLES PARA TELHA DE FIBROCIMENTO, TIPO CANALETA 90 OU KALHETAO</t>
  </si>
  <si>
    <t xml:space="preserve">       7231  - TELHA ESTRUTURAL DE FIBROCIMENTO 2 ABAS, DE 1,00 X 6,00 M (SEM AMIANTO)</t>
  </si>
  <si>
    <t xml:space="preserve">       40874  - GANCHO L COM ROSCA PARA FIXAR TELHA EM MADEIRA 5/16" X 350 MM (COLETADO CAIXA)</t>
  </si>
  <si>
    <t xml:space="preserve">       88323  - TELHADISTA COM ENCARGOS COMPLEMENTARES</t>
  </si>
  <si>
    <t xml:space="preserve">       93287  - GUINDASTE HIDRÁULICO AUTOPROPELIDO, COM LANÇA TELESCÓPICA 40 M, CAPACIDADE MÁXIMA 60 T, POTÊNCIA 260 KW - CHP DIURNO. AF_03/2016</t>
  </si>
  <si>
    <t xml:space="preserve">       93288  - GUINDASTE HIDRÁULICO AUTOPROPELIDO, COM LANÇA TELESCÓPICA 40 M, CAPACIDADE MÁXIMA 60 T, POTÊNCIA 260 KW - CHI DIURNO. AF_03/2016</t>
  </si>
  <si>
    <t xml:space="preserve">       37411  - TELA DE ACO SOLDADA GALVANIZADA/ZINCADA PARA ALVENARIA, FIO  D = *1,24 MM, MALHA 25 X 25 MM</t>
  </si>
  <si>
    <t xml:space="preserve">       87369  - ARGAMASSA TRAÇO 1:2:8 (CIMENTO, CAL E AREIA MÉDIA) PARA EMBOÇO/MASSA ÚNICA/ASSENTAMENTO DE ALVENARIA DE VEDAÇÃO, PREPARO MANUAL. AF_06/2014</t>
  </si>
  <si>
    <t xml:space="preserve">       3090  - FECHADURA DE EMBUTIR PARA PORTA INTERNA, TIPO GORGES (CHAVE GRANDE), MAQUINA 40 MM, MACANETA ALAVANCA E ESPELHO EM METAL CROMADO - NIVEL SEGURANCA MEDIO - COMPLETA</t>
  </si>
  <si>
    <t xml:space="preserve">       3741  - LAJE PRE-MOLDADA CONVENCIONAL (LAJOTAS + VIGOTAS) PARA FORRO, UNIDIRECIONAL, SOBRECARGA DE 100 KG/M2, VAO ATE 4,50 M (SEM COLOCACAO)</t>
  </si>
  <si>
    <t xml:space="preserve">       94970  - CONCRETO FCK = 20MPA, TRAÇO 1:2,7:3 (CIMENTO/ AREIA MÉDIA/ BRITA 1)  - PREPARO MECÂNICO COM BETONEIRA 600 L. AF_07/2016</t>
  </si>
  <si>
    <t xml:space="preserve">       86879  - VÁLVULA EM PLÁSTICO 1" PARA PIA, TANQUE OU LAVATÓRIO, COM OU SEM LADRÃO - FORNECIMENTO E INSTALAÇÃO. AF_12/2013</t>
  </si>
  <si>
    <t xml:space="preserve">       86883  - SIFÃO DO TIPO FLEXÍVEL EM PVC 1? X 1.1/2? - FORNECIMENTO E INSTALAÇÃO. AF_12/2013</t>
  </si>
  <si>
    <t xml:space="preserve">       86884  - ENGATE FLEXÍVEL EM PLÁSTICO BRANCO, 1/2" X 30CM - FORNECIMENTO E INSTALAÇÃO. AF_12/2013</t>
  </si>
  <si>
    <t xml:space="preserve">       86904  - LAVATÓRIO LOUÇA BRANCA SUSPENSO, 29,5 X 39CM OU EQUIVALENTE, PADRÃO POPULAR - FORNECIMENTO E INSTALAÇÃO. AF_12/2013</t>
  </si>
  <si>
    <t xml:space="preserve">       86906  - TORNEIRA CROMADA DE MESA, 1/2" OU 3/4", PARA LAVATÓRIO, PADRÃO POPULAR - FORNECIMENTO E INSTALAÇÃO. AF_12/2013</t>
  </si>
  <si>
    <t xml:space="preserve">       86887  - ENGATE FLEXÍVEL EM INOX, 1/2? X 40CM - FORNECIMENTO E INSTALAÇÃO. AF_12/2013</t>
  </si>
  <si>
    <t xml:space="preserve">       86878  - VÁLVULA EM METAL CROMADO TIPO AMERICANA 3.1/2" X 1.1/2" PARA PIA - FORNECIMENTO E INSTALAÇÃO. AF_12/2013</t>
  </si>
  <si>
    <t xml:space="preserve">       86900  - CUBA DE EMBUTIR DE AÇO INOXIDÁVEL MÉDIA - FORNECIMENTO E INSTALAÇÃO. AF_12/2013</t>
  </si>
  <si>
    <t xml:space="preserve">       0013  - ESTOPA</t>
  </si>
  <si>
    <t xml:space="preserve">       10228  - VALVULA DE DESCARGA METALICA, BASE 1 1/2 " E ACABAMENTO METALICO CROMADO</t>
  </si>
  <si>
    <t xml:space="preserve">       13416  - TORNEIRA CROMADA DE PAREDE PARA COZINHA SEM AREJADOR, PADRAO POPULAR, 1/2 " OU 3/4 " (REF 1158)</t>
  </si>
  <si>
    <t xml:space="preserve">       86874  - TANQUE DE LOUÇA BRANCA SUSPENSO, 18L OU EQUIVALENTE - FORNECIMENTO E INSTALAÇÃO. AF_12/2013</t>
  </si>
  <si>
    <t xml:space="preserve">       86882  - SIFÃO DO TIPO GARRAFA/COPO EM PVC 1.1/4? X 1.1/2" - FORNECIMENTO E INSTALAÇÃO. AF_12/2013</t>
  </si>
  <si>
    <t xml:space="preserve">       86913  - TORNEIRA CROMADA 1/2" OU 3/4" PARA TANQUE, PADRÃO POPULAR - FORNECIMENTO E INSTALAÇÃO. AF_12/2013</t>
  </si>
  <si>
    <t xml:space="preserve">       4823  - MASSA PLASTICA PARA MARMORE/GRANITO</t>
  </si>
  <si>
    <t xml:space="preserve">       11692  - BANCADA/ BANCA EM MARMORE, POLIDO, BRANCO COMUM, E=  *3* CM</t>
  </si>
  <si>
    <t xml:space="preserve">       37329  - REJUNTE EPOXI BRANCO</t>
  </si>
  <si>
    <t xml:space="preserve">       37591  - SUPORTE MAO-FRANCESA EM ACO, ABAS IGUAIS 40 CM, CAPACIDADE MINIMA 70 KG, BRANCO</t>
  </si>
  <si>
    <t xml:space="preserve">       88274  - MARMORISTA/GRANITEIRO COM ENCARGOS COMPLEMENTARES</t>
  </si>
  <si>
    <t xml:space="preserve">       11881  - CAIXA GORDURA, SIMPLES, CONCRETO PRE MOLDADO, CIRCULAR, COM TAMPA, D = 40 CM</t>
  </si>
  <si>
    <t xml:space="preserve">       0067  - ADAPTADOR PVC ROSCAVEL, COM FLANGES E ANEL DE VEDACAO, 1/2", PARA CAIXA D' AGUA</t>
  </si>
  <si>
    <t xml:space="preserve">       0068  - ADAPTADOR PVC SOLDAVEL, COM FLANGES LIVRES, 32 MM X 1", PARA CAIXA D' AGUA</t>
  </si>
  <si>
    <t xml:space="preserve">       0087  - ADAPTADOR PVC SOLDAVEL, LONGO, COM FLANGE LIVRE,  25 MM X 3/4", PARA CAIXA D' AGUA</t>
  </si>
  <si>
    <t xml:space="preserve">       0119  - ADESIVO PLASTICO PARA PVC, BISNAGA COM 75 GR</t>
  </si>
  <si>
    <t xml:space="preserve">       3536  - JOELHO PVC SOLD 90G P/AGUA FRIA PREDIAL 32 MM</t>
  </si>
  <si>
    <t xml:space="preserve">       7140  - TE PVC SOLD 90G P/ AGUA FRIA PREDIAL 32MM</t>
  </si>
  <si>
    <t xml:space="preserve">       9868  - TUBO PVC, SOLDAVEL, DN 25 MM, AGUA FRIA (NBR-5648)</t>
  </si>
  <si>
    <t xml:space="preserve">       11675  - REGISTRO DE ESFERA, PVC, COM VOLANTE, VS, SOLDAVEL, DN 32 MM, COM CORPO DIVIDIDO</t>
  </si>
  <si>
    <t xml:space="preserve">       11829  - TORNEIRA METALICA DE BOIA CONVENCIONAL PARA CAIXA D'AGUA, 1/2", COM HASTE METALICA E BALAO PLASTICO</t>
  </si>
  <si>
    <t xml:space="preserve">       34636  - CAIXA D'AGUA EM POLIETILENO 1000 LITROS, COM TAMPA</t>
  </si>
  <si>
    <t xml:space="preserve">       1368  - CHUVEIRO COMUM EM PLASTICO BRANCO, COM CANO, 3 TEMPERATURAS, 5500 W (110/220 V)</t>
  </si>
  <si>
    <t xml:space="preserve">       3148  - FITA VEDA ROSCA EM ROLOS DE 18 MM X 50 M (L X C)</t>
  </si>
  <si>
    <t xml:space="preserve">       92917  - ARMAÇÃO DE ESTRUTURAS DE CONCRETO ARMADO, EXCETO VIGAS, PILARES, LAJES E FUNDAÇÕES, UTILIZANDO AÇO CA-50 DE 8,0 MM - MONTAGEM. AF_12/2015</t>
  </si>
  <si>
    <t xml:space="preserve">       92922  - ARMAÇÃO DE ESTRUTURAS DE CONCRETO ARMADO, EXCETO VIGAS, PILARES, LAJES E FUNDAÇÕES, UTILIZANDO AÇO CA-50 DE 16,0 MM - MONTAGEM. AF_12/2015</t>
  </si>
  <si>
    <t xml:space="preserve">       V0000063 - QUEIMADOR DE GÁS TIPO FLARE</t>
  </si>
  <si>
    <t xml:space="preserve">       V0000061 - TUBO FOFO CILINDRICO DN 200X3,10M</t>
  </si>
  <si>
    <t xml:space="preserve">       V0000027 - CURVA 45º FOFO ESG. BB JE DN 100</t>
  </si>
  <si>
    <t xml:space="preserve">       V0000059 - CURVA 90º FOFO ESG. BB JE DN 100</t>
  </si>
  <si>
    <t xml:space="preserve">       V0000057 - TUBO FOFO CILINDRICO DN 100X4,50M</t>
  </si>
  <si>
    <t xml:space="preserve">       V0000058 - TUBO FOFO CILINDRICO DN 100X3,60M</t>
  </si>
  <si>
    <t xml:space="preserve">       V0000060 - TUBO FOFO PF PN10 DN 150X5,80M</t>
  </si>
  <si>
    <t xml:space="preserve">       V0000062 - TUBO FOFO FF PN10 DN 150X1,00M</t>
  </si>
  <si>
    <t xml:space="preserve">       V0000076 - TUBO FOFO FF PN10 DN 150X0,60M</t>
  </si>
  <si>
    <t xml:space="preserve">       V0000077 - TUBO FOFO CILINDRICO DN 100X3,00M</t>
  </si>
  <si>
    <t xml:space="preserve">       11245  - GRELHA FOFO SIMPLES COM REQUADRO, CARGA MAXIMA  12,5 T, *300 X 1000* MM, E= *15* MM, AREA ESTACIONAMENTO CARRO PASSEIO</t>
  </si>
  <si>
    <t xml:space="preserve">       7167  - TELA DE ARAME GALV QUADRANGULAR / LOSANGULAR,  FIO 2,11 MM (14 BWG), MALHA  5 X 5 CM, H = 2 M</t>
  </si>
  <si>
    <t xml:space="preserve">       7697  - TUBO ACO GALVANIZADO COM COSTURA, CLASSE MEDIA, DN 1.1/2", E = *3,25* MM, PESO *3,61* KG/M (NBR 5580)</t>
  </si>
  <si>
    <t xml:space="preserve">       21010  - TUBO ACO GALVANIZADO COM COSTURA, CLASSE LEVE, DN 25 MM ( 1"),  E = 2,65 MM,  *2,11* KG/M (NBR 5580)</t>
  </si>
  <si>
    <t xml:space="preserve">       34492  - CONCRETO USINADO BOMBEAVEL, CLASSE DE RESISTENCIA C20, COM BRITA 0 E 1, SLUMP = 100 +/- 20 MM, EXCLUI SERVICO DE BOMBEAMENTO (NBR 8953)</t>
  </si>
  <si>
    <t xml:space="preserve">       88243  - AJUDANTE ESPECIALIZADO COM ENCARGOS COMPLEMENTARES</t>
  </si>
  <si>
    <t xml:space="preserve">       92960  - MÁQUINA EXTRUSORA DE CONCRETO PARA GUIAS E SARJETAS, MOTOR A DIESEL, POTÊNCIA 14 CV - CHP DIURNO. AF_12/2015</t>
  </si>
  <si>
    <t xml:space="preserve">       92961  - MÁQUINA EXTRUSORA DE CONCRETO PARA GUIAS E SARJETAS, MOTOR A DIESEL, POTÊNCIA 14 CV - CHI DIURNO. AF_12/2015</t>
  </si>
  <si>
    <t xml:space="preserve">       4517  - PECA DE MADEIRA NATIVA/REGIONAL 2,5 X 7,0 CM (SARRAFO-P/FORMA)</t>
  </si>
  <si>
    <t xml:space="preserve">       10544  - CALHA/CANALETA DE CONCRETO SIMPLES, TIPO MEIA CANA, D = 60 CM, PARA AGUA PLUVIAL</t>
  </si>
  <si>
    <t xml:space="preserve">       10541  - CALHA/CANALETA DE CONCRETO SIMPLES, TIPO MEIA CANA, D = 30 CM, PARA AGUA PLUVIAL</t>
  </si>
  <si>
    <t xml:space="preserve">       93382  - REATERRO MANUAL DE VALAS COM COMPACTAÇÃO MECANIZADA. AF_04/2016</t>
  </si>
  <si>
    <t xml:space="preserve">       74077/2  - LOCACAO CONVENCIONAL DE OBRA, ATRAVÉS DE GABARITO DE TABUAS CORRIDAS PONTALETADAS, COM REAPROVEITAMENTO DE 10 VEZES.</t>
  </si>
  <si>
    <t xml:space="preserve">       74010/1  - CARGA E DESCARGA MECANICA DE SOLO UTILIZANDO CAMINHAO BASCULANTE 6,0M3/16T E PA CARREGADEIRA SOBRE PNEUS 128 HP, CAPACIDADE DA CAÇAMBA 1,7 A 2,8 M3, PESO OPERACIO</t>
  </si>
  <si>
    <t xml:space="preserve">       95296  - TRANSPORTE COM CAMINHÃO BASCULANTE 6 M3 EM RODOVIA COM REVESTIMENTO PRIMÁRIO</t>
  </si>
  <si>
    <t>M3X</t>
  </si>
  <si>
    <t xml:space="preserve">       83344  - ESPALHAMENTO DE MATERIAL EM BOTA FORA, COM UTILIZACAO DE TRATOR DE ESTEIRAS DE 165 HP</t>
  </si>
  <si>
    <t xml:space="preserve">       72131  - ALVENARIA EM TIJOLO CERAMICO MACICO 5X10X20CM 1 VEZ (ESPESSURA 20CM), ASSENTADO COM ARGAMASSA TRACO 1:2:8 (CIMENTO, CAL E AREIA)</t>
  </si>
  <si>
    <t xml:space="preserve">       94964  - CONCRETO FCK = 20MPA, TRAÇO 1:2,7:3 (CIMENTO/ AREIA MÉDIA/ BRITA 1)  - PREPARO MECÂNICO COM BETONEIRA 400 L. AF_07/2016</t>
  </si>
  <si>
    <t xml:space="preserve">       5970  - FORMA TABUA PARA CONCRETO EM FUNDACAO, C/ REAPROVEITAMENTO 2X.</t>
  </si>
  <si>
    <t xml:space="preserve">       94110  - LASTRO COM PREPARO DE FUNDO, LARGURA MAIOR OU IGUAL A 1,5 M, COM CAMADA DE BRITA, LANÇAMENTO MANUAL, EM LOCAL COM NÍVEL ALTO DE INTERFERÊNCIA. AF_06/2016</t>
  </si>
  <si>
    <t xml:space="preserve">       7253  - TERRA VEGETAL (GRANEL)</t>
  </si>
  <si>
    <t xml:space="preserve">       10826  - MUDA DE ARBUSTO FLORIFERO, CLUSIA/GARDENIA/MOREIA BRANCA/ AZALEIA OU EQUIVALENTE DA REGIAO, H= *50 A 70* CM</t>
  </si>
  <si>
    <t xml:space="preserve">       25951  - FERTILIZANTE NPK - 10:10:10</t>
  </si>
  <si>
    <t xml:space="preserve">       38125  - FERTILIZANTE ORGANICO COMPOSTO, CLASSE A</t>
  </si>
  <si>
    <t xml:space="preserve">       88441  - JARDINEIRO COM ENCARGOS COMPLEMENTARES</t>
  </si>
  <si>
    <t xml:space="preserve">       3324  - GRAMA BATATAIS EM PLACAS, SEM PLANTIO</t>
  </si>
  <si>
    <t xml:space="preserve">       25963  - CALCARIO DOLOMITICO A (POSTO PEDREIRA/FORNECEDOR, SEM FRETE)</t>
  </si>
  <si>
    <t xml:space="preserve">       0359  - MUDA DE ARVORE ORNAMENTAL, OITI/AROEIRA SALSA/ANGICO/IPE/JACARANDA OU EQUIVALENTE  DA REGIAO, H= *2* M</t>
  </si>
  <si>
    <t xml:space="preserve">       88321  - TÉCNICO DE LABORATÓRIO COM ENCARGOS COMPLEMENTARES</t>
  </si>
  <si>
    <t xml:space="preserve">       91678  - ENGENHEIRO SANITARISTA COM ENCARGOS COMPLEMENTARES</t>
  </si>
  <si>
    <t xml:space="preserve">       V0000064 - ENERGIA ELÉTRICA</t>
  </si>
  <si>
    <t xml:space="preserve">       V0000065 - FORNECIMENTO DE ÁGUA</t>
  </si>
  <si>
    <t xml:space="preserve">       V0000066 - ANÁLISE LABORATORIAIS, ESGOTO BRUTO</t>
  </si>
  <si>
    <t xml:space="preserve">       V0000067 - MATERIAIS DE LIMPEZA DIVERSOS</t>
  </si>
  <si>
    <t xml:space="preserve">                                              LISTA DE INSUMOS DA BASE DE DADOS COPASA</t>
  </si>
  <si>
    <t>Descrição</t>
  </si>
  <si>
    <t>Un</t>
  </si>
  <si>
    <t>Valor $</t>
  </si>
  <si>
    <t>Data</t>
  </si>
  <si>
    <t>V0000098</t>
  </si>
  <si>
    <t xml:space="preserve">  LUMINÁRIA TIPO ARANDELA, COM DUAS LAMPADAS ESPIRAL LED 9W/127V, (COMPLETA)</t>
  </si>
  <si>
    <t>V0000089</t>
  </si>
  <si>
    <t xml:space="preserve"> POSTE METÁLICO, COM DUAS LUMINÁRIA TIPO PÉTALA, RELÉ FOTOELÉTRICO, UMA LÂMPADA LED, 100W, TIPO PÚBLICA E ACESSÓRIOS DE FIXAÇÃO, CONFORME DETALHE EM PROJETO</t>
  </si>
  <si>
    <t>V0000090</t>
  </si>
  <si>
    <t xml:space="preserve"> POSTE METÁLICO, COM UMA LUMINÁRIA TIPO PÉTALA, RELÉ FOTOELÉTRICO, UMA LÂMPADA LED, 100W, TIPO PÚBLICA E ACESSÓRIOS DE FIXAÇÃO, CONFORME DETALHE EM PROJETO</t>
  </si>
  <si>
    <t>V0000083</t>
  </si>
  <si>
    <t>V0000005</t>
  </si>
  <si>
    <t>V0000066</t>
  </si>
  <si>
    <t>ANÁLISE LABORATORIAIS, ESGOTO BRUTO, TRATADO</t>
  </si>
  <si>
    <t>V0000016</t>
  </si>
  <si>
    <t>V0000003</t>
  </si>
  <si>
    <t>V0000100</t>
  </si>
  <si>
    <t>V0000084</t>
  </si>
  <si>
    <t>V0000085</t>
  </si>
  <si>
    <t>V0000093</t>
  </si>
  <si>
    <t>V0000054</t>
  </si>
  <si>
    <t>CAIXA VERTEDORA EM PRFV, DIMENSÕES INTERNAS (880X880)MM</t>
  </si>
  <si>
    <t>V0000007</t>
  </si>
  <si>
    <t>CALHA PARSHALL W=3"</t>
  </si>
  <si>
    <t>V0000008</t>
  </si>
  <si>
    <t>COMPORTA MANUAL EM PRFV, DIMENSÕES 500MMX900MM</t>
  </si>
  <si>
    <t>V0000078</t>
  </si>
  <si>
    <t>V0000079</t>
  </si>
  <si>
    <t>V0000015</t>
  </si>
  <si>
    <t>V0000048</t>
  </si>
  <si>
    <t>V0000027</t>
  </si>
  <si>
    <t>V0000046</t>
  </si>
  <si>
    <t>V0000017</t>
  </si>
  <si>
    <t>V0000035</t>
  </si>
  <si>
    <t>V0000059</t>
  </si>
  <si>
    <t>V0000043</t>
  </si>
  <si>
    <t>V0000052</t>
  </si>
  <si>
    <t>V0000039</t>
  </si>
  <si>
    <t>V0000050</t>
  </si>
  <si>
    <t>V0000064</t>
  </si>
  <si>
    <t>ENERGIA ELÉTRICA</t>
  </si>
  <si>
    <t>V0000080</t>
  </si>
  <si>
    <t>V0000068</t>
  </si>
  <si>
    <t>V0000018</t>
  </si>
  <si>
    <t>V0000045</t>
  </si>
  <si>
    <t>V0000044</t>
  </si>
  <si>
    <t>V0000019</t>
  </si>
  <si>
    <t>V0000041</t>
  </si>
  <si>
    <t>V0000065</t>
  </si>
  <si>
    <t>FORNECIMENTO DE ÁGUA</t>
  </si>
  <si>
    <t>V0000101</t>
  </si>
  <si>
    <t>FRETE</t>
  </si>
  <si>
    <t>V0000009</t>
  </si>
  <si>
    <t>GRADE EM AÇO CARBONO COM RASTELO, COMPOSTA POR 24 BARRAS SEÇÃO RETANGULAR 1”X3/8” X 1670MM COMPRIMENTO X 500MM LARGURA E ESPAÇAMENTO 15MM</t>
  </si>
  <si>
    <t>V0000081</t>
  </si>
  <si>
    <t>V0000006</t>
  </si>
  <si>
    <t>GUARDA CORPO PRFV PULTRUDADO L= 1,8M - 1 MÓDULO, H=1,10 M</t>
  </si>
  <si>
    <t>V0000020</t>
  </si>
  <si>
    <t>V0000087</t>
  </si>
  <si>
    <t>V0000086</t>
  </si>
  <si>
    <t>V0000021</t>
  </si>
  <si>
    <t>V0000033</t>
  </si>
  <si>
    <t>V0000047</t>
  </si>
  <si>
    <t>V0000067</t>
  </si>
  <si>
    <t>MATERIAIS DE LIMPEZA DIVERSOS</t>
  </si>
  <si>
    <t>V0000099</t>
  </si>
  <si>
    <t>V0000010</t>
  </si>
  <si>
    <t>PARAFUSO COM PORCAS PARA FLANGES - PPF DN 16X80</t>
  </si>
  <si>
    <t>V0000032</t>
  </si>
  <si>
    <t>V0000088</t>
  </si>
  <si>
    <t>V0000031</t>
  </si>
  <si>
    <t>PLACA PLANA PULTRUDADA COM ESPESSURA DE 6,0MM, DIMENSÕES: 2180X2180MM</t>
  </si>
  <si>
    <t>V0000030</t>
  </si>
  <si>
    <t>PLACA PLANA PULTRUDADA COM ESPESSURA DE 6,0MM, DIMENSÕES: 2290X2180MM</t>
  </si>
  <si>
    <t>V0000029</t>
  </si>
  <si>
    <t>PLACA PLANA PULTRUDADA COM ESPESSURA DE 6,0MM, DIMENSÕES: 2290X2290MM</t>
  </si>
  <si>
    <t>V0000053</t>
  </si>
  <si>
    <t>V0000091</t>
  </si>
  <si>
    <t>V0000094</t>
  </si>
  <si>
    <t>V0000095</t>
  </si>
  <si>
    <t>V0000096</t>
  </si>
  <si>
    <t>V0000063</t>
  </si>
  <si>
    <t>V0000038</t>
  </si>
  <si>
    <t>V0000069</t>
  </si>
  <si>
    <t>V0000082</t>
  </si>
  <si>
    <t>V0000055</t>
  </si>
  <si>
    <t>V0000001</t>
  </si>
  <si>
    <t>SEPARADOR TRIFÁSICO EM FIBRA DE VIDRO</t>
  </si>
  <si>
    <t>V0000028</t>
  </si>
  <si>
    <t>TAMPA EM PRFV, DIMENSÕES (1200X2400)MM</t>
  </si>
  <si>
    <t>V0000014</t>
  </si>
  <si>
    <t>TAMPA EM PRFV, DIMENSÕES (1500X1400)MM</t>
  </si>
  <si>
    <t>V0000013</t>
  </si>
  <si>
    <t>TAMPA EM PRFV, DIMENSÕES (1500X900)MM</t>
  </si>
  <si>
    <t>V0000051</t>
  </si>
  <si>
    <t>TAMPA EM PRFV, DIMENSÕES (1700X700)MM</t>
  </si>
  <si>
    <t>V0000022</t>
  </si>
  <si>
    <t>V0000037</t>
  </si>
  <si>
    <t>V0000049</t>
  </si>
  <si>
    <t>V0000075</t>
  </si>
  <si>
    <t>V0000036</t>
  </si>
  <si>
    <t>V0000092</t>
  </si>
  <si>
    <t>V0000074</t>
  </si>
  <si>
    <t>V0000097</t>
  </si>
  <si>
    <t>V0000070</t>
  </si>
  <si>
    <t>V0000077</t>
  </si>
  <si>
    <t>V0000058</t>
  </si>
  <si>
    <t>V0000057</t>
  </si>
  <si>
    <t>V0000042</t>
  </si>
  <si>
    <t>V0000061</t>
  </si>
  <si>
    <t>V0000056</t>
  </si>
  <si>
    <t>V0000073</t>
  </si>
  <si>
    <t>V0000024</t>
  </si>
  <si>
    <t>V0000076</t>
  </si>
  <si>
    <t>V0000062</t>
  </si>
  <si>
    <t>V0000072</t>
  </si>
  <si>
    <t>V0000040</t>
  </si>
  <si>
    <t>V0000026</t>
  </si>
  <si>
    <t>V0000012</t>
  </si>
  <si>
    <t>V0000025</t>
  </si>
  <si>
    <t>V0000011</t>
  </si>
  <si>
    <t>V0000071</t>
  </si>
  <si>
    <t>V0000060</t>
  </si>
  <si>
    <t>V0000023</t>
  </si>
  <si>
    <t>V0000034</t>
  </si>
  <si>
    <t>V0000002</t>
  </si>
  <si>
    <t>V0000004</t>
  </si>
  <si>
    <t>Quantidade</t>
  </si>
  <si>
    <t>Total $</t>
  </si>
  <si>
    <t>%</t>
  </si>
  <si>
    <t>% AC.</t>
  </si>
  <si>
    <t xml:space="preserve">6111 </t>
  </si>
  <si>
    <t>SERVENTE</t>
  </si>
  <si>
    <t xml:space="preserve">H  </t>
  </si>
  <si>
    <t xml:space="preserve">1213 </t>
  </si>
  <si>
    <t>CARPINTEIRO DE FORMAS</t>
  </si>
  <si>
    <t xml:space="preserve">4069 </t>
  </si>
  <si>
    <t>MESTRE DE OBRAS</t>
  </si>
  <si>
    <t xml:space="preserve">10826 </t>
  </si>
  <si>
    <t>MUDA DE ARBUSTO FLORIFERO, CLUSIA/GARDENIA/MOREIA BRANCA/ AZALEIA OU EQUIVALENTE DA REGIAO, H= *50 A 70* CM</t>
  </si>
  <si>
    <t xml:space="preserve">0031 </t>
  </si>
  <si>
    <t>ACO CA-50, 12,5 MM, VERGALHAO</t>
  </si>
  <si>
    <t xml:space="preserve">4750 </t>
  </si>
  <si>
    <t>PEDREIRO</t>
  </si>
  <si>
    <t xml:space="preserve">4221 </t>
  </si>
  <si>
    <t>OLEO DIESEL COMBUSTIVEL COMUM</t>
  </si>
  <si>
    <t xml:space="preserve">0034 </t>
  </si>
  <si>
    <t>ACO CA-50, 10,0 MM, VERGALHAO</t>
  </si>
  <si>
    <t xml:space="preserve">0378 </t>
  </si>
  <si>
    <t>ARMADOR</t>
  </si>
  <si>
    <t xml:space="preserve">37371 </t>
  </si>
  <si>
    <t>TRANSPORTE (ENCARGOS COMPLEMENTARES) *COLETADO CAIXA*</t>
  </si>
  <si>
    <t xml:space="preserve">37370 </t>
  </si>
  <si>
    <t>ALIMENTACAO (ENCARGOS COMPLEMENTARES) *COLETADO CAIXA*</t>
  </si>
  <si>
    <t xml:space="preserve">6189 </t>
  </si>
  <si>
    <t>TABUA MADEIRA 2A QUALIDADE 2,5 X 30,0CM (1 X 12") NAO APARELHADA</t>
  </si>
  <si>
    <t xml:space="preserve">41776 </t>
  </si>
  <si>
    <t>VIGIA NOTURNO, HORA EFETIVAMENTE TRABALHADA DE 22 H AS 5 H (COM ADICIONAL NOTURNO)</t>
  </si>
  <si>
    <t xml:space="preserve">4230 </t>
  </si>
  <si>
    <t>OPERADOR DE MAQUINAS E EQUIPAMENTOS</t>
  </si>
  <si>
    <t xml:space="preserve">1518 </t>
  </si>
  <si>
    <t>CONCRETO BETUMINOSO USINADO A QUENTE (CBUQ) PARA PAVIMENTACAO ASFALTICA, PADRAO DNIT, FAIXA C, COM CAP 50/70 - AQUISICAO POSTO USINA</t>
  </si>
  <si>
    <t xml:space="preserve">0370 </t>
  </si>
  <si>
    <t>AREIA MEDIA - POSTO JAZIDA/FORNECEDOR (RETIRADO NA JAZIDA, SEM TRANSPORTE)</t>
  </si>
  <si>
    <t xml:space="preserve">1379 </t>
  </si>
  <si>
    <t>CIMENTO PORTLAND COMPOSTO CP II-32</t>
  </si>
  <si>
    <t xml:space="preserve">4083 </t>
  </si>
  <si>
    <t>ENCARREGADO GERAL DE OBRAS</t>
  </si>
  <si>
    <t xml:space="preserve">37372 </t>
  </si>
  <si>
    <t>EXAMES - HORISTA (ENCARGOS COMPLEMENTARES) (COLETADO CAIXA)</t>
  </si>
  <si>
    <t xml:space="preserve">4730 </t>
  </si>
  <si>
    <t>PEDRA DE MAO OU PEDRA RACHAO PARA ARRIMO/FUNDACAO (POSTO PEDREIRA/FORNECEDOR, SEM FRETE)</t>
  </si>
  <si>
    <t xml:space="preserve">0032 </t>
  </si>
  <si>
    <t>ACO CA-50, 6,3 MM, VERGALHAO</t>
  </si>
  <si>
    <t xml:space="preserve">2436 </t>
  </si>
  <si>
    <t>ELETRICISTA</t>
  </si>
  <si>
    <t>OLEO DIESEL</t>
  </si>
  <si>
    <t xml:space="preserve">6117 </t>
  </si>
  <si>
    <t>AJUDANTE DE CARPINTEIRO</t>
  </si>
  <si>
    <t xml:space="preserve">1358 </t>
  </si>
  <si>
    <t>CHAPA DE MADEIRA COMPENSADA RESINADA PARA FORMA DE CONCRETO, DE *2,2 X 1,1* M, E = 17 MM</t>
  </si>
  <si>
    <t xml:space="preserve">38539 </t>
  </si>
  <si>
    <t>ESTACA PRE-MOLDADA MACICA DE CONCRETO VIBRADO ARMADO, PARA CARGA DE 50 T, SECAO QUADRADA, COM ANEL METALICO INCORPORADO A PECA (SOMENTE FORNECIMENTO)</t>
  </si>
  <si>
    <t xml:space="preserve">1018 </t>
  </si>
  <si>
    <t>CABO DE COBRE, FLEXIVEL, CLASSE 4 OU 5, ISOLACAO EM PVC/A, ANTICHAMA BWF-B, COBERTURA PVC-ST1, ANTICHAMA BWF-B, 1 CONDUTOR, 0,6/1 KV, SECAO NOMINAL 50 MM2</t>
  </si>
  <si>
    <t xml:space="preserve">38538 </t>
  </si>
  <si>
    <t>ESTACA PRE-MOLDADA MACICA DE CONCRETO VIBRADO ARMADO, PARA CARGA DE 25 T, SECAO QUADRADA DE *16 X 16*, COM ANEL METALICO INCORPORADO A PECA (SOMENTE FORNECIMENTO)</t>
  </si>
  <si>
    <t xml:space="preserve">10963 </t>
  </si>
  <si>
    <t>PERFIL "I" DE ACO LAMINADO, "I" 203  X  34,3</t>
  </si>
  <si>
    <t xml:space="preserve">2708 </t>
  </si>
  <si>
    <t>ENGENHEIRO CIVIL DE OBRA SENIOR</t>
  </si>
  <si>
    <t xml:space="preserve">4491 </t>
  </si>
  <si>
    <t>PECA DE MADEIRA NATIVA / REGIONAL 7,5 X 7,5CM (3X3) NAO APARELHADA (P/FORMA)</t>
  </si>
  <si>
    <t xml:space="preserve">0247 </t>
  </si>
  <si>
    <t>AUXILIAR DE ELETRICISTA</t>
  </si>
  <si>
    <t xml:space="preserve">34492 </t>
  </si>
  <si>
    <t>CONCRETO USINADO BOMBEAVEL, CLASSE DE RESISTENCIA C20, COM BRITA 0 E 1, SLUMP = 100 +/- 20 MM, EXCLUI SERVICO DE BOMBEAMENTO (NBR 8953)</t>
  </si>
  <si>
    <t xml:space="preserve">6127 </t>
  </si>
  <si>
    <t>AJUDANTE DE PEDREIRO</t>
  </si>
  <si>
    <t xml:space="preserve">36146 </t>
  </si>
  <si>
    <t>PROTETOR SOLAR FPS 30, EMBALAGEM 2 LITROS</t>
  </si>
  <si>
    <t xml:space="preserve">40275 </t>
  </si>
  <si>
    <t>LOCACAO DE VIGA SANDUICHE METALICA VAZADA PARA TRAVAMENTO DE PILARES, ALTURA DE *8* CM, LARGURA DE *6* CM E EXTENSAO DE 2 M</t>
  </si>
  <si>
    <t xml:space="preserve">36531 </t>
  </si>
  <si>
    <t>RETROESCAVADEIRA SOBRE RODAS COM CARREGADEIRA, TRACAO 4 X 4, POTENCIA LIQUIDA 88 HP, PESO OPERACIONAL MINIMO DE 6674 KG, CAPACIDADE DA CARREGADEIRA DE 1,00 M3 E DA  RETROESCAVADEIR</t>
  </si>
  <si>
    <t xml:space="preserve">3311 </t>
  </si>
  <si>
    <t>GABIAO SACO MALHA HEXAGONAL 8 X 10 CM (ZN/AL + PVC), FIO 2,4 MM, H = 0,65 M</t>
  </si>
  <si>
    <t xml:space="preserve">7253 </t>
  </si>
  <si>
    <t>TERRA VEGETAL (GRANEL)</t>
  </si>
  <si>
    <t xml:space="preserve">40331 </t>
  </si>
  <si>
    <t>ASSENTADOR DE  TUBOS</t>
  </si>
  <si>
    <t xml:space="preserve">1019 </t>
  </si>
  <si>
    <t>CABO DE COBRE, FLEXIVEL, CLASSE 4 OU 5, ISOLACAO EM PVC/A, ANTICHAMA BWF-B, COBERTURA PVC-ST1, ANTICHAMA BWF-B, 1 CONDUTOR, 0,6/1 KV, SECAO NOMINAL 35 MM2</t>
  </si>
  <si>
    <t xml:space="preserve">12530 </t>
  </si>
  <si>
    <t>ANEL DE CONCRETO ARMADO, D = 0,60 M, H = 0,30 M</t>
  </si>
  <si>
    <t xml:space="preserve">1160 </t>
  </si>
  <si>
    <t>VEICULO COMERCIAL LEVE (PICK-UP) COM CAPACIDADE DE CARGA DE 700 KG, MOTOR FLEX (LOCACAO)</t>
  </si>
  <si>
    <t xml:space="preserve">4721 </t>
  </si>
  <si>
    <t>PEDRA BRITADA N. 1 (9,5 a 19 MM) POSTO PEDREIRA/FORNECEDOR, SEM FRETE</t>
  </si>
  <si>
    <t xml:space="preserve">36153 </t>
  </si>
  <si>
    <t>TALABARTE DE SEGURANCA, 2 MOSQUETOES TRAVA DUPLA *53* MM DE ABERTURA, COM ABSORVEDOR DE ENERGIA</t>
  </si>
  <si>
    <t xml:space="preserve">7153 </t>
  </si>
  <si>
    <t>TECNICO EM LABORATORIO E CAMPO DE CONSTRUCAO CIVIL</t>
  </si>
  <si>
    <t xml:space="preserve">0337 </t>
  </si>
  <si>
    <t>ARAME RECOZIDO 18 BWG, 1,25 MM (0,01 KG/M)</t>
  </si>
  <si>
    <t xml:space="preserve">4234 </t>
  </si>
  <si>
    <t>OPERADOR DE ESCAVADEIRA</t>
  </si>
  <si>
    <t xml:space="preserve">36144 </t>
  </si>
  <si>
    <t>RESPIRADOR DESCARTAVEL SEM VALVULA DE EXALACAO, PFF 1</t>
  </si>
  <si>
    <t xml:space="preserve">12892 </t>
  </si>
  <si>
    <t>LUVA RASPA DE COURO, CANO CURTO (PUNHO *7* CM)</t>
  </si>
  <si>
    <t>PAR</t>
  </si>
  <si>
    <t xml:space="preserve">7258 </t>
  </si>
  <si>
    <t>TIJOLO CERAMICO MACICO *5 X 10 X 20* CM</t>
  </si>
  <si>
    <t xml:space="preserve">0027 </t>
  </si>
  <si>
    <t>ACO CA-50, 16,0 MM, VERGALHAO</t>
  </si>
  <si>
    <t xml:space="preserve">0033 </t>
  </si>
  <si>
    <t>ACO CA-50, 8,0 MM, VERGALHAO</t>
  </si>
  <si>
    <t xml:space="preserve">7304 </t>
  </si>
  <si>
    <t>TINTA EPOXI PREMIUM, BRANCA</t>
  </si>
  <si>
    <t xml:space="preserve">37760 </t>
  </si>
  <si>
    <t>CAMINHAO TOCO, PESO BRUTO TOTAL 16000 KG, CARGA UTIL MAXIMA 13071 KG, DISTANCIA ENTRE EIXOS 4,80 M, POTENCIA 230 CV (INCLUI CABINE E CHASSI, NAO INCLUI CARROCERIA)</t>
  </si>
  <si>
    <t xml:space="preserve">10541 </t>
  </si>
  <si>
    <t>CALHA/CANALETA DE CONCRETO SIMPLES, TIPO MEIA CANA, D = 30 CM, PARA AGUA PLUVIAL</t>
  </si>
  <si>
    <t xml:space="preserve">4723 </t>
  </si>
  <si>
    <t>PEDRA BRITADA N. 4 (50 A 76 MM) POSTO PEDREIRA/FORNECEDOR, SEM FRETE</t>
  </si>
  <si>
    <t xml:space="preserve">40287 </t>
  </si>
  <si>
    <t>LOCACAO DE BARRA DE ANCORAGEM DE 0,80 A 1,20 M DE EXTENSAO, COM ROSCA DE 5/8", INCLUINDO PORCA E FLANGE</t>
  </si>
  <si>
    <t xml:space="preserve">6114 </t>
  </si>
  <si>
    <t>AJUDANTE DE ARMADOR</t>
  </si>
  <si>
    <t xml:space="preserve">2442 </t>
  </si>
  <si>
    <t>ELETRODUTO/DUTO PEAD FLEXIVEL PAREDE SIMPLES, CORRUGACAO HELICOIDAL, COR PRETA, SEM ROSCA, DE 3",  PARA CABEAMENTO SUBTERRANEO (NBR 15715)</t>
  </si>
  <si>
    <t xml:space="preserve">38125 </t>
  </si>
  <si>
    <t>FERTILIZANTE ORGANICO COMPOSTO, CLASSE A</t>
  </si>
  <si>
    <t xml:space="preserve">1020 </t>
  </si>
  <si>
    <t>CABO DE COBRE, FLEXIVEL, CLASSE 4 OU 5, ISOLACAO EM PVC/A, ANTICHAMA BWF-B, COBERTURA PVC-ST1, ANTICHAMA BWF-B, 1 CONDUTOR, 0,6/1 KV, SECAO NOMINAL 10 MM2</t>
  </si>
  <si>
    <t xml:space="preserve">4813 </t>
  </si>
  <si>
    <t>PLACA DE OBRA (PARA CONSTRUCAO CIVIL) EM CHAPA GALVANIZADA *N. 22*, DE *2,0 X 1,125* M</t>
  </si>
  <si>
    <t xml:space="preserve">34785 </t>
  </si>
  <si>
    <t>ENGENHEIRO SANITARISTA</t>
  </si>
  <si>
    <t xml:space="preserve">7194 </t>
  </si>
  <si>
    <t>TELHA DE FIBROCIMENTO ONDULADA E = 6 MM, DE *2,44  X 1,10* M (SEM AMIANTO)</t>
  </si>
  <si>
    <t xml:space="preserve">36149 </t>
  </si>
  <si>
    <t>TRAVA-QUEDAS EM ACO PARA CORDA DE 12 MM, EXTENSOR DE 25 X 300 MM, COM MOSQUETAO TIPO GANCHO TRAVA DUPLA</t>
  </si>
  <si>
    <t xml:space="preserve">7231 </t>
  </si>
  <si>
    <t>TELHA ESTRUTURAL DE FIBROCIMENTO 2 ABAS, DE 1,00 X 6,00 M (SEM AMIANTO)</t>
  </si>
  <si>
    <t xml:space="preserve">36150 </t>
  </si>
  <si>
    <t>AVENTAL DE SEGURANCA DE RASPA DE COURO 1,00 X 0,60 M</t>
  </si>
  <si>
    <t xml:space="preserve">4222 </t>
  </si>
  <si>
    <t>GASOLINA COMUM</t>
  </si>
  <si>
    <t xml:space="preserve">12893 </t>
  </si>
  <si>
    <t>BOTA DE SEGURANCA COM BIQUEIRA DE ACO E COLARINHO ACOLCHOADO</t>
  </si>
  <si>
    <t xml:space="preserve">4783 </t>
  </si>
  <si>
    <t>PINTOR</t>
  </si>
  <si>
    <t xml:space="preserve">1021 </t>
  </si>
  <si>
    <t>CABO DE COBRE, FLEXIVEL, CLASSE 4 OU 5, ISOLACAO EM PVC/A, ANTICHAMA BWF-B, COBERTURA PVC-ST1, ANTICHAMA BWF-B, 1 CONDUTOR, 0,6/1 KV, SECAO NOMINAL 4 MM2</t>
  </si>
  <si>
    <t xml:space="preserve">13458 </t>
  </si>
  <si>
    <t>COMPACTADOR DE SOLOS DE PERCURSAO (SOQUETE) COM MOTOR A GASOLINA 4 TEMPOS DE 4 HP (4 CV)</t>
  </si>
  <si>
    <t xml:space="preserve">2736 </t>
  </si>
  <si>
    <t>MADEIRA ROLICA SEM TRATAMENTO, EUCALIPTO OU EQUIVALENTE DA REGIAO, H = 3 M, D = 20 A 24 CM (PARA ESCORAMENTO)</t>
  </si>
  <si>
    <t xml:space="preserve">0010 </t>
  </si>
  <si>
    <t>BALDE PLASTICO CAPACIDADE *10* L</t>
  </si>
  <si>
    <t xml:space="preserve">0246 </t>
  </si>
  <si>
    <t>AUXILIAR DE ENCANADOR OU BOMBEIRO HIDRAULICO</t>
  </si>
  <si>
    <t xml:space="preserve">39022 </t>
  </si>
  <si>
    <t>PORTA DE ABRIR EM ACO TIPO VENEZIANA, COM FUNDO ANTICORROSIVO / PRIMER DE PROTECAO, SEM GUARNICAO/ALIZAR/VISTA, 87 X 210 CM</t>
  </si>
  <si>
    <t xml:space="preserve">40271 </t>
  </si>
  <si>
    <t>LOCACAO DE APRUMADOR METALICO DE PILAR, COM ALTURA E ANGULO REGULAVEIS, EXTENSAO DE *1,50* A *2,80* M</t>
  </si>
  <si>
    <t xml:space="preserve">11190 </t>
  </si>
  <si>
    <t>JANELA BASCULANTE, ACO, COM BATENTE/REQUADRO, 60 X 60 CM (SEM VIDROS)</t>
  </si>
  <si>
    <t xml:space="preserve">7624 </t>
  </si>
  <si>
    <t>TRATOR DE ESTEIRAS, POTENCIA DE 150 HP, PESO OPERACIONAL DE 16,7 T, COM RODA MOTRIZ ELEVADA E LAMINA COM CONTATO DE 3,18M3</t>
  </si>
  <si>
    <t xml:space="preserve">2701 </t>
  </si>
  <si>
    <t>MONTADOR (TUBO ACO/EQUIPAMENTOS)</t>
  </si>
  <si>
    <t xml:space="preserve">4262 </t>
  </si>
  <si>
    <t>PA CARREGADEIRA SOBRE RODAS, POTENCIA LIQUIDA 128 HP, CAPACIDADE DA CACAMBA DE 1,7 A 2,8 M3, PESO OPERACIONAL DE 11632 KG</t>
  </si>
  <si>
    <t xml:space="preserve">39025 </t>
  </si>
  <si>
    <t>PORTA DE ABRIR EM ALUMINIO TIPO VENEZIANA, ACABAMENTO ANODIZADO NATURAL, SEM GUARNICAO/ALIZAR/VISTA, 87 X 210 CM</t>
  </si>
  <si>
    <t xml:space="preserve">4517 </t>
  </si>
  <si>
    <t>PECA DE MADEIRA NATIVA/REGIONAL 2,5 X 7,0 CM (SARRAFO-P/FORMA)</t>
  </si>
  <si>
    <t xml:space="preserve">2711 </t>
  </si>
  <si>
    <t>CARRINHO DE MAO DE ACO CAPACIDADE 50 A 60 L, PNEU COM CAMARA</t>
  </si>
  <si>
    <t xml:space="preserve">0867 </t>
  </si>
  <si>
    <t>CABO DE COBRE NU 50 MM2 MEIO-DURO</t>
  </si>
  <si>
    <t xml:space="preserve">4720 </t>
  </si>
  <si>
    <t>PEDRA BRITADA N. 0, OU PEDRISCO (4,8 A 9,5 MM) POSTO PEDREIRA/FORNECEDOR, SEM FRETE</t>
  </si>
  <si>
    <t xml:space="preserve">6160 </t>
  </si>
  <si>
    <t>SOLDADOR</t>
  </si>
  <si>
    <t xml:space="preserve">4722 </t>
  </si>
  <si>
    <t>PEDRA BRITADA N. 3 (38 A 50 MM) POSTO PEDREIRA/FORNECEDOR, SEM FRETE</t>
  </si>
  <si>
    <t xml:space="preserve">1357 </t>
  </si>
  <si>
    <t>CHAPA DE MADEIRA COMPENSADA RESINADA PARA FORMA DE CONCRETO, DE *2,2 X 1,1* M, E = 12 MM</t>
  </si>
  <si>
    <t xml:space="preserve">3324 </t>
  </si>
  <si>
    <t>GRAMA BATATAIS EM PLACAS, SEM PLANTIO</t>
  </si>
  <si>
    <t>GASOLINA TIPO A - COMUM</t>
  </si>
  <si>
    <t xml:space="preserve">4252 </t>
  </si>
  <si>
    <t>OPERADOR PARA BATE ESTACAS</t>
  </si>
  <si>
    <t xml:space="preserve">7345 </t>
  </si>
  <si>
    <t>TINTA LATEX PVA PREMIUM, COR BRANCA</t>
  </si>
  <si>
    <t xml:space="preserve">39017 </t>
  </si>
  <si>
    <t>ESPACADOR / DISTANCIADOR CIRCULAR COM ENTRADA LATERAL, EM PLASTICO, PARA VERGALHAO *4,2 A 12,5* MM, COBRIMENTO 20 MM</t>
  </si>
  <si>
    <t xml:space="preserve">12815 </t>
  </si>
  <si>
    <t>FITA CREPE ROLO DE 25 MM X 50 M</t>
  </si>
  <si>
    <t xml:space="preserve">6110 </t>
  </si>
  <si>
    <t>SERRALHEIRO</t>
  </si>
  <si>
    <t xml:space="preserve">37597 </t>
  </si>
  <si>
    <t>BATE-ESTACAS POR GRAVIDADE, POTENCIA160 HP, PESO DO MARTELO ATE 3 TONELADAS</t>
  </si>
  <si>
    <t xml:space="preserve">0536 </t>
  </si>
  <si>
    <t>REVESTIMENTO EM CERAMICA ESMALTADA EXTRA, PEI MENOR OU IGUAL A 3, FORMATO MENOR OU IGUAL A 2025 CM2</t>
  </si>
  <si>
    <t xml:space="preserve">11587 </t>
  </si>
  <si>
    <t>FORRO DE PVC LISO, BRANCO, REGUA DE 10 CM, ESPESSURA DE 8 MM A 10 MM (COM COLOCACAO / SEM ESTRUTURA METALICA)</t>
  </si>
  <si>
    <t xml:space="preserve">20020 </t>
  </si>
  <si>
    <t>MOTORISTA DE BASCULANTE</t>
  </si>
  <si>
    <t xml:space="preserve">0039 </t>
  </si>
  <si>
    <t>ACO CA-60, 5,0 MM, VERGALHAO</t>
  </si>
  <si>
    <t xml:space="preserve">0996 </t>
  </si>
  <si>
    <t>CABO DE COBRE, FLEXIVEL, CLASSE 4 OU 5, ISOLACAO EM PVC/A, ANTICHAMA BWF-B, COBERTURA PVC-ST1, ANTICHAMA BWF-B, 1 CONDUTOR, 0,6/1 KV, SECAO NOMINAL 25 MM2</t>
  </si>
  <si>
    <t xml:space="preserve">4718 </t>
  </si>
  <si>
    <t>PEDRA BRITADA N. 2 (19 A 38 MM) POSTO PEDREIRA/FORNECEDOR, SEM FRETE</t>
  </si>
  <si>
    <t xml:space="preserve">3421 </t>
  </si>
  <si>
    <t>JANELA EM MADEIRA CEDRINHO/ ANGELIM COMERCIAL/ CURUPIXA/ CUMARU OU EQUIVALENTE DA REGIAO, CAIXA DO BATENTE/MARCO *10* CM, 2 FOLHAS DE ABRIR TIPO VENEZIANA E 2 FOLHAS GUILHOTINA PAR</t>
  </si>
  <si>
    <t xml:space="preserve">0863 </t>
  </si>
  <si>
    <t>CABO DE COBRE NU 35 MM2 MEIO-DURO</t>
  </si>
  <si>
    <t xml:space="preserve">37623 </t>
  </si>
  <si>
    <t>OPERADOR DE BETONEIRA ESTACIONARIA/MISTURADOR *COLETADO CAIXA*</t>
  </si>
  <si>
    <t xml:space="preserve">4914 </t>
  </si>
  <si>
    <t>PORTA ALUMINIO ABRIR, PERFIL SERIE 25, CHAPA CORRUGADA C/ GUARNICAO 87 X 210CM</t>
  </si>
  <si>
    <t xml:space="preserve">25964 </t>
  </si>
  <si>
    <t>JARDINEIRO</t>
  </si>
  <si>
    <t xml:space="preserve">7170 </t>
  </si>
  <si>
    <t>TELA FACHADEIRA EM POLIETILENO, ROLO DE 3 X 100 M (L X C), COR BRANCA, SEM LOGOMARCA - PARA PROTECAO DE OBRAS</t>
  </si>
  <si>
    <t xml:space="preserve">38476 </t>
  </si>
  <si>
    <t>ESCADA DUPLA DE ABRIR EM ALUMINIO, MODELO PINTOR, 8 DEGRAUS</t>
  </si>
  <si>
    <t xml:space="preserve">7356 </t>
  </si>
  <si>
    <t>TINTA ACRILICA PREMIUM, COR BRANCO FOSCO</t>
  </si>
  <si>
    <t xml:space="preserve">2696 </t>
  </si>
  <si>
    <t>ENCANADOR OU BOMBEIRO HIDRAULICO</t>
  </si>
  <si>
    <t xml:space="preserve">4425 </t>
  </si>
  <si>
    <t>VIGA DE MADEIRA NAO APARELHADA 6 X 12 CM, MACARANDUBA, ANGELIM OU EQUIVALENTE DA REGIAO</t>
  </si>
  <si>
    <t xml:space="preserve">0359 </t>
  </si>
  <si>
    <t>MUDA DE ARVORE ORNAMENTAL, OITI/AROEIRA SALSA/ANGICO/IPE/JACARANDA OU EQUIVALENTE  DA REGIAO, H= *2* M</t>
  </si>
  <si>
    <t xml:space="preserve">1106 </t>
  </si>
  <si>
    <t>CAL HIDRATADA CH-I PARA ARGAMASSAS</t>
  </si>
  <si>
    <t xml:space="preserve">38390 </t>
  </si>
  <si>
    <t>ROLO DE LA DE CARNEIRO 23 CM (SEM CABO)</t>
  </si>
  <si>
    <t xml:space="preserve">11359 </t>
  </si>
  <si>
    <t>ESMERILHADEIRA ANGULAR ELETRICA, DIAMETRO DO DISCO 7 '' (180 MM), ROTACAO 8500 RPM, POTENCIA 2400 W</t>
  </si>
  <si>
    <t xml:space="preserve">5061 </t>
  </si>
  <si>
    <t>PREGO DE ACO POLIDO COM CABECA 18 X 27 (2 1/2 X 10)</t>
  </si>
  <si>
    <t xml:space="preserve">3741 </t>
  </si>
  <si>
    <t>LAJE PRE-MOLDADA CONVENCIONAL (LAJOTAS + VIGOTAS) PARA FORRO, UNIDIRECIONAL, SOBRECARGA DE 100 KG/M2, VAO ATE 4,50 M (SEM COLOCACAO)</t>
  </si>
  <si>
    <t xml:space="preserve">38412 </t>
  </si>
  <si>
    <t>INVERSOR DE SOLDA MONOFASICO DE 160 A, POTENCIA DE 5400 W, TENSAO DE 220 V, TURBO VENTILADO, PROTECAO POR FUSIVEL TERMICO, PARA ELETRODOS DE 2,0 A 4,0 MM</t>
  </si>
  <si>
    <t xml:space="preserve">10422 </t>
  </si>
  <si>
    <t>BACIA SANITARIA (VASO) COM CAIXA ACOPLADA, DE LOUCA BRANCA</t>
  </si>
  <si>
    <t xml:space="preserve">40555 </t>
  </si>
  <si>
    <t>GUARNICAO/MOLDURA DE ACABAMENTO PARA ESQUADRIA DE ALUMINIO ANODIZADO NATURAL, PARA 1 FACE (COLETADO CAIXA)</t>
  </si>
  <si>
    <t xml:space="preserve">38413 </t>
  </si>
  <si>
    <t>LIXADEIRA ELETRICA ANGULAR, PARA DISCO DE 7 " (180 MM), POTENCIA DE 2.200 W, *5.000* RPM, 220 V</t>
  </si>
  <si>
    <t xml:space="preserve">11692 </t>
  </si>
  <si>
    <t>BANCADA/ BANCA EM MARMORE, POLIDO, BRANCO COMUM, E=  *3* CM</t>
  </si>
  <si>
    <t xml:space="preserve">36152 </t>
  </si>
  <si>
    <t>OCULOS DE SEGURANCA CONTRA IMPACTOS COM LENTE INCOLOR, ARMACAO NYLON, COM PROTECAO UVA E UVB</t>
  </si>
  <si>
    <t xml:space="preserve">11245 </t>
  </si>
  <si>
    <t>GRELHA FOFO SIMPLES COM REQUADRO, CARGA MAXIMA  12,5 T, *300 X 1000* MM, E= *15* MM, AREA ESTACIONAMENTO CARRO PASSEIO</t>
  </si>
  <si>
    <t xml:space="preserve">7696 </t>
  </si>
  <si>
    <t>TUBO ACO GALVANIZADO COM COSTURA, CLASSE MEDIA, DN 2", E = *3,65* MM, PESO *5,10* KG/M (NBR 5580)</t>
  </si>
  <si>
    <t xml:space="preserve">4248 </t>
  </si>
  <si>
    <t>OPERADOR DE PA CARREGADEIRA</t>
  </si>
  <si>
    <t xml:space="preserve">38399 </t>
  </si>
  <si>
    <t>BOLSA DE LONA PARA FERRAMENTAS *50 X 35 X 25* CM</t>
  </si>
  <si>
    <t xml:space="preserve">10544 </t>
  </si>
  <si>
    <t>CALHA/CANALETA DE CONCRETO SIMPLES, TIPO MEIA CANA, D = 60 CM, PARA AGUA PLUVIAL</t>
  </si>
  <si>
    <t xml:space="preserve">4263 </t>
  </si>
  <si>
    <t>PA CARREGADEIRA SOBRE RODAS, POTENCIA LIQUIDA 197 HP, CAPACIDADE DA CACAMBA DE 2,5 A 3,5 M3, PESO OPERACIONAL DE 18338 KG</t>
  </si>
  <si>
    <t xml:space="preserve">0367 </t>
  </si>
  <si>
    <t>AREIA GROSSA - POSTO JAZIDA/FORNECEDOR (RETIRADO NA JAZIDA, SEM TRANSPORTE)</t>
  </si>
  <si>
    <t xml:space="preserve">1159 </t>
  </si>
  <si>
    <t>CAMINHONETE COM MOTOR A DIESEL, POTENCIA 180 CV, CABINE DUPLA, 4X4</t>
  </si>
  <si>
    <t xml:space="preserve">10997 </t>
  </si>
  <si>
    <t>ELETRODO REVESTIDO AWS - E7018, DIAMETRO IGUAL A 4,00 MM</t>
  </si>
  <si>
    <t xml:space="preserve">37373 </t>
  </si>
  <si>
    <t>SEGURO (ENCARGOS COMPLEMENTARES) *COLETADO CAIXA*</t>
  </si>
  <si>
    <t xml:space="preserve">38477 </t>
  </si>
  <si>
    <t>ESCADA EXTENSIVEL EM ALUMINIO COM 6,00 M ESTENDIDA</t>
  </si>
  <si>
    <t xml:space="preserve">2432 </t>
  </si>
  <si>
    <t>DOBRADICA EM ACO/FERRO, 3 1/2" X  3", E= 1,9  A 2 MM, COM ANEL,  CROMADO OU ZINCADO, TAMPA BOLA, COM PARAFUSOS</t>
  </si>
  <si>
    <t xml:space="preserve">1014 </t>
  </si>
  <si>
    <t>CABO DE COBRE, FLEXIVEL, CLASSE 4 OU 5, ISOLACAO EM PVC/A, ANTICHAMA BWF-B, 1 CONDUTOR, 450/750 V, SECAO NOMINAL 2,5 MM2</t>
  </si>
  <si>
    <t xml:space="preserve">5068 </t>
  </si>
  <si>
    <t>PREGO POLIDO COM CABECA 17 X 21</t>
  </si>
  <si>
    <t xml:space="preserve">40313 </t>
  </si>
  <si>
    <t>PERFIL "I" DE ACO LAMINADO, W 250 X 38,50</t>
  </si>
  <si>
    <t xml:space="preserve">10555 </t>
  </si>
  <si>
    <t>PORTA MADEIRA COMPENSADA LISA PARA PINTURA 80 X 210 X 3,5CM</t>
  </si>
  <si>
    <t xml:space="preserve">25966 </t>
  </si>
  <si>
    <t>REDUTOR TIPO THINNER PARA ACABAMENTO</t>
  </si>
  <si>
    <t xml:space="preserve">4237 </t>
  </si>
  <si>
    <t>TRATORISTA</t>
  </si>
  <si>
    <t xml:space="preserve">37747 </t>
  </si>
  <si>
    <t>CAMINHAO TRUCADO, PESO BRUTO TOTAL 23000 KG, CARGA UTIL MAXIMA 15935 KG, DISTANCIA ENTRE EIXOS 4,80 M, POTENCIA 230 CV (INCLUI CABINE E CHASSI, NAO INCLUI CARROCERIA)</t>
  </si>
  <si>
    <t xml:space="preserve">38382 </t>
  </si>
  <si>
    <t>LINHA DE PEDREIRO LISA 100 M</t>
  </si>
  <si>
    <t xml:space="preserve">9875 </t>
  </si>
  <si>
    <t>TUBO PVC, SOLDAVEL, DN 50 MM, PARA AGUA FRIA (NBR-5648)</t>
  </si>
  <si>
    <t xml:space="preserve">0993 </t>
  </si>
  <si>
    <t>CABO DE COBRE, FLEXIVEL, CLASSE 4 OU 5, ISOLACAO EM PVC/A, ANTICHAMA BWF-B, COBERTURA PVC-ST1, ANTICHAMA BWF-B, 1 CONDUTOR, 0,6/1 KV, SECAO NOMINAL 1,5 MM2</t>
  </si>
  <si>
    <t xml:space="preserve">12547 </t>
  </si>
  <si>
    <t>ANEL OU ADUELA CONCRETO ARMADO D = 1,00M, H = 0,50M</t>
  </si>
  <si>
    <t xml:space="preserve">0244 </t>
  </si>
  <si>
    <t>AUXILIAR DE TOPOGRAFO</t>
  </si>
  <si>
    <t xml:space="preserve">1287 </t>
  </si>
  <si>
    <t>PISO EM CERAMICA ESMALTADA EXTRA, PEI MAIOR OU IGUAL A 4, FORMATO MENOR OU IGUAL A 2025 CM2</t>
  </si>
  <si>
    <t xml:space="preserve">34564 </t>
  </si>
  <si>
    <t>BLOCO CONCRETO ESTRUTURAL 14 X 19 X 29 CM, FBK 14 MPA (NBR 6136)</t>
  </si>
  <si>
    <t xml:space="preserve">12548 </t>
  </si>
  <si>
    <t>ANEL DE CONCRETO ARMADO, D = *1,10* M, H = 0,30 M</t>
  </si>
  <si>
    <t xml:space="preserve">4093 </t>
  </si>
  <si>
    <t>MOTORISTA DE CAMINHAO</t>
  </si>
  <si>
    <t xml:space="preserve">11649 </t>
  </si>
  <si>
    <t>LAJE PRE-MOLDADA DE TRANSICAO EXCENTRICA EM CONCRETO ARMADO, DN 1200 MM, FURO CIRCULAR DN 600 MM, ESPESSURA 12 CM</t>
  </si>
  <si>
    <t xml:space="preserve">13333 </t>
  </si>
  <si>
    <t>GRUPO DE SOLDAGEM C/ GERADOR A DIESEL 60 CV PARA SOLDA ELETRICA, SOBRE 04 RODAS, COM MOTOR 4 CILINDROS</t>
  </si>
  <si>
    <t xml:space="preserve">38393 </t>
  </si>
  <si>
    <t>ROLO DE ESPUMA POLIESTER 23 CM (SEM CABO)</t>
  </si>
  <si>
    <t xml:space="preserve">10553 </t>
  </si>
  <si>
    <t>PORTA MADEIRA COMPENSADA LISA PARA PINTURA 60 X 210 X 3,5CM</t>
  </si>
  <si>
    <t xml:space="preserve">37761 </t>
  </si>
  <si>
    <t>CAMINHAO TOCO, PESO BRUTO TOTAL 16000 KG, CARGA UTIL MAXIMA DE 10685 KG, DISTANCIA ENTRE EIXOS 4,8M, POTENCIA 189 CV (INCLUI CABINE E CHASSI, NAO INCLUI CARROCERIA)</t>
  </si>
  <si>
    <t xml:space="preserve">3799 </t>
  </si>
  <si>
    <t>LUMINARIA DE SOBREPOR EM CHAPA DE ACO PARA 2 LAMPADAS FLUORESCENTES DE *36* W, ALETADA, COMPLETA (LAMPADAS E REATOR INCLUSOS)</t>
  </si>
  <si>
    <t xml:space="preserve">4509 </t>
  </si>
  <si>
    <t>PECA DE MADEIRA 3A QUALIDADE 2,5 X 10CM NAO APARELHADA</t>
  </si>
  <si>
    <t xml:space="preserve">4095 </t>
  </si>
  <si>
    <t>MOTORISTA DE VEICULO LEVE</t>
  </si>
  <si>
    <t xml:space="preserve">7625 </t>
  </si>
  <si>
    <t>TRATOR DE ESTEIRAS, POTENCIA DE 170 HP, PESO OPERACIONAL DE 19 T, COM LAMINA COM CAPACIDADE DE 5,2 M3</t>
  </si>
  <si>
    <t xml:space="preserve">7693 </t>
  </si>
  <si>
    <t>TUBO ACO GALVANIZADO COM COSTURA, CLASSE MEDIA, DN 4", E = 4,50* MM, PESO 12,10* KG/M (NBR 5580)</t>
  </si>
  <si>
    <t xml:space="preserve">4472 </t>
  </si>
  <si>
    <t>VIGA DE MADEIRA NAO APARELHADA *6 X 16* CM, MACARANDUBA, ANGELIM OU EQUIVALENTE DA REGIAO</t>
  </si>
  <si>
    <t xml:space="preserve">37733 </t>
  </si>
  <si>
    <t>CACAMBA METALICA BASCULANTE COM CAPACIDADE DE 6 M3 (INCLUI MONTAGEM, NAO INCLUI CAMINHAO)</t>
  </si>
  <si>
    <t xml:space="preserve">3992 </t>
  </si>
  <si>
    <t>TABUA DE MADEIRA APARELHADA *2,5 X 30* CM, MACARANDUBA, ANGELIM OU EQUIVALENTE DA REGIAO</t>
  </si>
  <si>
    <t xml:space="preserve">10488 </t>
  </si>
  <si>
    <t>VIBROACABADORA DE ASFALTO SOBRE ESTEIRAS, LARG. PAVIMENT. 1,90 A 5,3 M, POT. 78 KW/105 HP, CAP. 450 T/H</t>
  </si>
  <si>
    <t xml:space="preserve">4257 </t>
  </si>
  <si>
    <t>OPERADOR DE MARTELETE OU MARTELETEIRO</t>
  </si>
  <si>
    <t xml:space="preserve">10423 </t>
  </si>
  <si>
    <t>TANQUE LOUCA BRANCA SUSPENSO *20* L</t>
  </si>
  <si>
    <t xml:space="preserve">38396 </t>
  </si>
  <si>
    <t>SELADOR HORIZONTAL PARA FITA DE ACO 1 "</t>
  </si>
  <si>
    <t xml:space="preserve">37411 </t>
  </si>
  <si>
    <t>TELA DE ACO SOLDADA GALVANIZADA/ZINCADA PARA ALVENARIA, FIO  D = *1,24 MM, MALHA 25 X 25 MM</t>
  </si>
  <si>
    <t xml:space="preserve">25961 </t>
  </si>
  <si>
    <t>RASTELEIRO</t>
  </si>
  <si>
    <t>MADEIRIT FENOLICO (RESINADO) 220X110X10</t>
  </si>
  <si>
    <t xml:space="preserve">3379 </t>
  </si>
  <si>
    <t>HASTE DE ATERRAMENTO EM ACO COM 3,00 M DE COMPRIMENTO E DN = 5/8", REVESTIDA COM BAIXA CAMADA DE COBRE, SEM CONECTOR</t>
  </si>
  <si>
    <t xml:space="preserve">34636 </t>
  </si>
  <si>
    <t>CAIXA D'AGUA EM POLIETILENO 1000 LITROS, COM TAMPA</t>
  </si>
  <si>
    <t xml:space="preserve">4302 </t>
  </si>
  <si>
    <t>PARAFUSO ZINCADO ROSCA SOBERBA, CABECA SEXTAVADA, 5/16 " X 250 MM, PARA FIXACAO DE TELHA EM MADEIRA</t>
  </si>
  <si>
    <t xml:space="preserve">0654 </t>
  </si>
  <si>
    <t>BLOCO VEDACAO CONCRETO 19 X 19 X 39 CM (CLASSE D - NBR 6136)</t>
  </si>
  <si>
    <t xml:space="preserve">1743 </t>
  </si>
  <si>
    <t>CUBA ACO INOX (AISI 304) DE EMBUTIR COM VALVULA 3 1/2 ", DE *46 X 30 X 12* CM</t>
  </si>
  <si>
    <t xml:space="preserve">4760 </t>
  </si>
  <si>
    <t>AZULEJISTA OU LADRILHISTA</t>
  </si>
  <si>
    <t xml:space="preserve">3278 </t>
  </si>
  <si>
    <t>CAIXA INSPECAO, CONCRETO PRE MOLDADO, CIRCULAR, COM TAMPA, D = 40* CM</t>
  </si>
  <si>
    <t xml:space="preserve">14511 </t>
  </si>
  <si>
    <t>ROLO COMPACTADOR DE PNEUS, ESTATICO, PRESSAO VARIAVEL, POTENCIA 110 HP, PESO SEM/COM LASTRO 10,8/27 T, LARGURA DE ROLAGEM 2,30 M</t>
  </si>
  <si>
    <t xml:space="preserve">0868 </t>
  </si>
  <si>
    <t>CABO DE COBRE NU 25 MM2 MEIO-DURO</t>
  </si>
  <si>
    <t xml:space="preserve">0242 </t>
  </si>
  <si>
    <t>AJUDANTE ESPECIALIZADO</t>
  </si>
  <si>
    <t xml:space="preserve">37591 </t>
  </si>
  <si>
    <t>SUPORTE MAO-FRANCESA EM ACO, ABAS IGUAIS 40 CM, CAPACIDADE MINIMA 70 KG, BRANCO</t>
  </si>
  <si>
    <t xml:space="preserve">40304 </t>
  </si>
  <si>
    <t>PREGO DE ACO POLIDO COM CABECA DUPLA 17 X 27 (2 1/2 X 11)</t>
  </si>
  <si>
    <t xml:space="preserve">7697 </t>
  </si>
  <si>
    <t>TUBO ACO GALVANIZADO COM COSTURA, CLASSE MEDIA, DN 1.1/2", E = *3,25* MM, PESO *3,61* KG/M (NBR 5580)</t>
  </si>
  <si>
    <t xml:space="preserve">12869 </t>
  </si>
  <si>
    <t>TELHADISTA</t>
  </si>
  <si>
    <t xml:space="preserve">2705 </t>
  </si>
  <si>
    <t>ENERGIA ELETRICA ATE 2000 KWH INDUSTRIAL, SEM DEMANDA</t>
  </si>
  <si>
    <t xml:space="preserve">0546 </t>
  </si>
  <si>
    <t>BARRA DE FERRO RETANGULAR, BARRA CHATA (QUALQUER DIMENSAO)</t>
  </si>
  <si>
    <t xml:space="preserve">4238 </t>
  </si>
  <si>
    <t>OPERADOR DE ROLO COMPACTADOR</t>
  </si>
  <si>
    <t xml:space="preserve">1214 </t>
  </si>
  <si>
    <t>CARPINTEIRO DE ESQUADRIAS</t>
  </si>
  <si>
    <t>PONTALETE - 7 X 7 CM - EM MADEIRA DE LEI</t>
  </si>
  <si>
    <t xml:space="preserve">25954 </t>
  </si>
  <si>
    <t>GUINDASTE HIDRAULICO AUTOPROPELIDO, COM LANCA TELESCOPICA 40 M, CAPACIDADE MAXIMA 60 T, POTENCIA 260 KW, TRACAO 6 X 6</t>
  </si>
  <si>
    <t xml:space="preserve">2674 </t>
  </si>
  <si>
    <t>ELETRODUTO DE PVC RIGIDO ROSCAVEL DE 3/4 ", SEM LUVA</t>
  </si>
  <si>
    <t xml:space="preserve">10425 </t>
  </si>
  <si>
    <t>LAVATORIO LOUCA BRANCA SUSPENSO *40 X 30* CM</t>
  </si>
  <si>
    <t xml:space="preserve">38101 </t>
  </si>
  <si>
    <t>TOMADA 2P+T 10A, 250V  (APENAS MODULO)</t>
  </si>
  <si>
    <t xml:space="preserve">37762 </t>
  </si>
  <si>
    <t>CAVALO MECANICO TRACAO 4X2, PESO BRUTO TOTAL 16000 KG, CAPACIDADE MAXIMA DE TRACAO *36000* KG, DISTANCIA ENTRE EIXOS *3,56* M, POTENCIA *286* CV (INCLUI CABINE E CHASSI, NAO INCLUI</t>
  </si>
  <si>
    <t xml:space="preserve">2686 </t>
  </si>
  <si>
    <t>ELETRODUTO DE PVC RIGIDO ROSCAVEL DE 3 ", SEM LUVA</t>
  </si>
  <si>
    <t xml:space="preserve">25957 </t>
  </si>
  <si>
    <t>MONTADOR DE ESTRUTURA METALICA</t>
  </si>
  <si>
    <t xml:space="preserve">14626 </t>
  </si>
  <si>
    <t>ROLO COMPACTADOR VIBRATORIO TANDEM, ACO LISO, POTENCIA 125 HP, PESO SEM/COM LASTRO 10,20/11,65 T, LARGURA DE TRABALHO 1,73 M</t>
  </si>
  <si>
    <t xml:space="preserve">9833 </t>
  </si>
  <si>
    <t>TUBO PVC, FLEXIVEL, CORRUGADO, PERFURADO, DN 110 MM, PARA DRENAGEM, SISTEMA IRRIGACAO</t>
  </si>
  <si>
    <t xml:space="preserve">0142 </t>
  </si>
  <si>
    <t>SELANTE ELASTICO MONOCOMPONENTE A BASE DE POLIURETANO PARA JUNTAS DIVERSAS</t>
  </si>
  <si>
    <t xml:space="preserve">2681 </t>
  </si>
  <si>
    <t>ELETRODUTO DE PVC RIGIDO ROSCAVEL DE 2 ", SEM LUVA</t>
  </si>
  <si>
    <t xml:space="preserve">10228 </t>
  </si>
  <si>
    <t>VALVULA DE DESCARGA METALICA, BASE 1 1/2 " E ACABAMENTO METALICO CROMADO</t>
  </si>
  <si>
    <t>PREGO 18 X 30 COM CABECA.</t>
  </si>
  <si>
    <t xml:space="preserve">4096 </t>
  </si>
  <si>
    <t>MOTORISTA OPERADOR DE CAMINHAO MUNCK</t>
  </si>
  <si>
    <t>LUBRIFICADOR DE LINHA COM ENGATES</t>
  </si>
  <si>
    <t xml:space="preserve">25951 </t>
  </si>
  <si>
    <t>FERTILIZANTE NPK - 10:10:10</t>
  </si>
  <si>
    <t xml:space="preserve">14489 </t>
  </si>
  <si>
    <t>ROLO COMPACTADOR PE DE CARNEIRO VIBRATORIO, POTENCIA 125 HP, PESO OPERACIONAL SEM/COM LASTRO 11,95/13,30 T, IMPACTO DINAMICO 38,5/22,5 T, LARGURA DE TRABALHO 2,15 M</t>
  </si>
  <si>
    <t xml:space="preserve">2439 </t>
  </si>
  <si>
    <t>ELETRICISTA INDUSTRIAL</t>
  </si>
  <si>
    <t xml:space="preserve">13416 </t>
  </si>
  <si>
    <t>TORNEIRA CROMADA DE PAREDE PARA COZINHA SEM AREJADOR, PADRAO POPULAR, 1/2 " OU 3/4 " (REF 1158)</t>
  </si>
  <si>
    <t xml:space="preserve">2673 </t>
  </si>
  <si>
    <t>ELETRODUTO DE PVC RIGIDO ROSCAVEL DE 1/2 ", SEM LUVA</t>
  </si>
  <si>
    <t xml:space="preserve">1381 </t>
  </si>
  <si>
    <t>ARGAMASSA COLANTE AC I PARA CERAMICAS</t>
  </si>
  <si>
    <t xml:space="preserve">3090 </t>
  </si>
  <si>
    <t>FECHADURA DE EMBUTIR PARA PORTA INTERNA, TIPO GORGES (CHAVE GRANDE), MAQUINA 40 MM, MACANETA ALAVANCA E ESPELHO EM METAL CROMADO - NIVEL SEGURANCA MEDIO - COMPLETA</t>
  </si>
  <si>
    <t xml:space="preserve">10490 </t>
  </si>
  <si>
    <t>VIDRO LISO INCOLOR 2 A 3 MM - SEM COLOCACAO</t>
  </si>
  <si>
    <t xml:space="preserve">9860 </t>
  </si>
  <si>
    <t>TUBO PVC, ROSCAVEL,  2", PARA AGUA FRIA PREDIAL</t>
  </si>
  <si>
    <t xml:space="preserve">0981 </t>
  </si>
  <si>
    <t>CABO DE COBRE, FLEXIVEL, CLASSE 4 OU 5, ISOLACAO EM PVC/A, ANTICHAMA BWF-B, 1 CONDUTOR, 450/750 V, SECAO NOMINAL 4 MM2</t>
  </si>
  <si>
    <t xml:space="preserve">7640 </t>
  </si>
  <si>
    <t>TRATOR DE PNEUS COM POTENCIA DE 85 CV, TRACAO 4 X 4, PESO COM LASTRO DE 4675 KG</t>
  </si>
  <si>
    <t xml:space="preserve">11977 </t>
  </si>
  <si>
    <t>CHUMBADOR DE ACO, DIAMETRO 1/2", COMPRIMENTO 75 MM</t>
  </si>
  <si>
    <t xml:space="preserve">25958 </t>
  </si>
  <si>
    <t>AJUDANTE DE ESTRUTURA METALICA</t>
  </si>
  <si>
    <t xml:space="preserve">4090 </t>
  </si>
  <si>
    <t>MOTONIVELADORA POTENCIA BASICA LIQUIDA (PRIMEIRA MARCHA) 125 HP , PESO BRUTO 13843 KG, LARGURA DA LAMINA DE 3,7 M</t>
  </si>
  <si>
    <t xml:space="preserve">10567 </t>
  </si>
  <si>
    <t>TABUA MADEIRA 3A QUALIDADE 2,5 X 23,0CM (1 X 9") NAO APARELHADA</t>
  </si>
  <si>
    <t xml:space="preserve">4755 </t>
  </si>
  <si>
    <t>MARMORISTA/GRANITEIRO</t>
  </si>
  <si>
    <t xml:space="preserve">1896 </t>
  </si>
  <si>
    <t>LUVA EM PVC RIGIDO ROSCAVEL, DE 3", PARA ELETRODUTO</t>
  </si>
  <si>
    <t xml:space="preserve">4823 </t>
  </si>
  <si>
    <t>MASSA PLASTICA PARA MARMORE/GRANITO</t>
  </si>
  <si>
    <t xml:space="preserve">0982 </t>
  </si>
  <si>
    <t>CABO DE COBRE, FLEXIVEL, CLASSE 4 OU 5, ISOLACAO EM PVC/A, ANTICHAMA BWF-B, 1 CONDUTOR, 450/750 V, SECAO NOMINAL 6 MM2</t>
  </si>
  <si>
    <t xml:space="preserve">12358 </t>
  </si>
  <si>
    <t>MASTRO SIMPLES GALVANIZADO DIAMETRO NOMINAL 2", COMPRIMENTO 3 M</t>
  </si>
  <si>
    <t xml:space="preserve">6157 </t>
  </si>
  <si>
    <t>VALVULA EM METAL CROMADO PARA PIA AMERICANA 3.1/2 X 1.1/2 "</t>
  </si>
  <si>
    <t xml:space="preserve">13415 </t>
  </si>
  <si>
    <t>TORNEIRA CROMADA DE MESA PARA LAVATORIO, PADRAO POPULAR, 1/2 " OU 3/4 " (REF 1193)</t>
  </si>
  <si>
    <t xml:space="preserve">12266 </t>
  </si>
  <si>
    <t>LUMINARIA SPOT DE SOBREPOR EM ALUMINIO COM ALETA PLASTICA PARA 1 LAMPADA, BASE E27, POTENCIA MAXIMA 40/60 W (NAO INCLUI LAMPADA)</t>
  </si>
  <si>
    <t xml:space="preserve">13836 </t>
  </si>
  <si>
    <t>MAQUINA EXTRUSORA DE CONCRETO PARA GUIAS E SARJETAS, COM MOTOR A DIESEL DE 14 CV</t>
  </si>
  <si>
    <t xml:space="preserve">1894 </t>
  </si>
  <si>
    <t>LUVA EM PVC RIGIDO ROSCAVEL, DE 2", PARA ELETRODUTO</t>
  </si>
  <si>
    <t xml:space="preserve">13393 </t>
  </si>
  <si>
    <t>QUADRO DE DISTRIBUICAO COM BARRAMENTO TRIFASICO, DE EMBUTIR, EM CHAPA DE ACO GALVANIZADO, PARA 12 DISJUNTORES DIN, 100 A</t>
  </si>
  <si>
    <t>SARRAFO DE PINUS - 10 X 2,5 CM</t>
  </si>
  <si>
    <t xml:space="preserve">10956 </t>
  </si>
  <si>
    <t>BASE PARA MASTRO DE PARA-RAIOS DIAMETRO NOMINAL 2"</t>
  </si>
  <si>
    <t xml:space="preserve">38094 </t>
  </si>
  <si>
    <t>ESPELHO / PLACA DE 3 POSTOS 4" X 2", PARA INSTALACAO DE TOMADAS E INTERRUPTORES</t>
  </si>
  <si>
    <t xml:space="preserve">7266 </t>
  </si>
  <si>
    <t>BLOCO CERAMICO (ALVENARIA DE VEDACAO), DE 9 X 19 X 19 CM</t>
  </si>
  <si>
    <t>MIL</t>
  </si>
  <si>
    <t xml:space="preserve">7167 </t>
  </si>
  <si>
    <t>TELA DE ARAME GALV QUADRANGULAR / LOSANGULAR,  FIO 2,11 MM (14 BWG), MALHA  5 X 5 CM, H = 2 M</t>
  </si>
  <si>
    <t xml:space="preserve">37552 </t>
  </si>
  <si>
    <t>ARGAMASSA INDUSTRIALIZADA PARA CHAPISCO ROLADO</t>
  </si>
  <si>
    <t xml:space="preserve">37745 </t>
  </si>
  <si>
    <t>CAMINHAO TOCO, PESO BRUTO TOTAL 13000 KG, CARGA UTIL MAXIMA 7925 KG, DISTANCIA ENTRE EIXOS 4,80 M, POTENCIA 189 CV (INCLUI CABINE E CHASSI, NAO INCLUI CARROCERIA)</t>
  </si>
  <si>
    <t xml:space="preserve">5090 </t>
  </si>
  <si>
    <t>CADEADO SIMPLES/COMUM, EM LATAO MACICO CROMADO, LARGURA DE 25 MM,  HASTE DE ACO TEMPERADO, CEMENTADO (NAO LONGA), INCLUI 2 CHAVES</t>
  </si>
  <si>
    <t xml:space="preserve">1598 </t>
  </si>
  <si>
    <t>CONECTOR DE ALUMINIO TIPO PRENSA CABO, BITOLA 1/2", PARA CABOS DE DIAMETRO DE 12,5 A 15 MM</t>
  </si>
  <si>
    <t xml:space="preserve">1891 </t>
  </si>
  <si>
    <t>LUVA EM PVC RIGIDO ROSCAVEL, DE 3/4", PARA ELETRODUTO</t>
  </si>
  <si>
    <t xml:space="preserve">1368 </t>
  </si>
  <si>
    <t>CHUVEIRO COMUM EM PLASTICO BRANCO, COM CANO, 3 TEMPERATURAS, 5500 W (110/220 V)</t>
  </si>
  <si>
    <t xml:space="preserve">21127 </t>
  </si>
  <si>
    <t>FITA ISOLANTE ADESIVA ANTICHAMA, USO ATE 750 V, EM ROLO DE 19 MM X 5 M</t>
  </si>
  <si>
    <t xml:space="preserve">2692 </t>
  </si>
  <si>
    <t>DESMOLDANTE PROTETOR PARA FORMAS DE MADEIRA, DE BASE OLEOSA EMULSIONADA EM AGUA</t>
  </si>
  <si>
    <t xml:space="preserve">12010 </t>
  </si>
  <si>
    <t>CONDULETE EM PVC, TIPO "B", SEM TAMPA, DE 1/2" OU 3/4"</t>
  </si>
  <si>
    <t xml:space="preserve">38112 </t>
  </si>
  <si>
    <t>INTERRUPTOR SIMPLES 10A, 250V (APENAS MODULO)</t>
  </si>
  <si>
    <t xml:space="preserve">5318 </t>
  </si>
  <si>
    <t>SOLVENTE DILUENTE A BASE DE AGUARRAS</t>
  </si>
  <si>
    <t xml:space="preserve">3097 </t>
  </si>
  <si>
    <t>FECHADURA DE EMBUTIR PARA PORTA DE BANHEIRO, TIPO TRANQUETA, MAQUINA 40 MM, MACANETAS ALAVANCA E ROSETAS REDONDAS EM METAL CROMADO - NIVEL SEGURANCA MEDIO - COMPLETA</t>
  </si>
  <si>
    <t xml:space="preserve">3080 </t>
  </si>
  <si>
    <t>FECHADURA DE EMBUTIR PARA PORTA EXTERNA / ENTRADA, MAQUINA 40 MM, COM CILINDRO, MACANETA ALAVANCA E ESPELHO EM METAL CROMADO - NIVEL SEGURANCA MEDIO - COMPLETA</t>
  </si>
  <si>
    <t>CIMENTO PORTLAND CP II 32</t>
  </si>
  <si>
    <t>SC</t>
  </si>
  <si>
    <t xml:space="preserve">37743 </t>
  </si>
  <si>
    <t>SEMIRREBOQUE COM DOIS EIXOS EM TANDEM TIPO BASCULANTE COM CACAMBA METALICA 14 M3  (INCLUI MONTAGEM, NAO INCLUI CAVALO MECANICO)</t>
  </si>
  <si>
    <t xml:space="preserve">3279 </t>
  </si>
  <si>
    <t>CAIXA INSPECAO, CONCRETO PRE MOLDADO, CIRCULAR, COM TAMPA, D = 60* CM, H= 60* CM</t>
  </si>
  <si>
    <t xml:space="preserve">11697 </t>
  </si>
  <si>
    <t>MICTORIO COLETIVO ACO INOX (AISI 304), E = 0,8 MM, DE *100 X 40 X 30* CM (C X A X P)</t>
  </si>
  <si>
    <t xml:space="preserve">36525 </t>
  </si>
  <si>
    <t>COMPRESSOR DE AR REBOCAVEL, VAZAO 250 PCM, PRESSAO EFETIVA DE TRABALHO 102 PSI, MOTOR DIESEL, POTENCIA 81 CV</t>
  </si>
  <si>
    <t xml:space="preserve">25959 </t>
  </si>
  <si>
    <t>OPERADOR DE PAVIMENTADORA</t>
  </si>
  <si>
    <t xml:space="preserve">11002 </t>
  </si>
  <si>
    <t>ELETRODO REVESTIDO AWS - E6013, DIAMETRO IGUAL A 2,50 MM</t>
  </si>
  <si>
    <t xml:space="preserve">2685 </t>
  </si>
  <si>
    <t>ELETRODUTO DE PVC RIGIDO ROSCAVEL DE 1 ", SEM LUVA</t>
  </si>
  <si>
    <t xml:space="preserve">1879 </t>
  </si>
  <si>
    <t>CURVA 90 GRAUS, LONGA, DE PVC RIGIDO ROSCAVEL, DE 3/4", PARA ELETRODUTO</t>
  </si>
  <si>
    <t xml:space="preserve">10685 </t>
  </si>
  <si>
    <t>ESCAVADEIRA HIDRAULICA SOBRE ESTEIRAS, CACAMBA 0,80M3, PESO OPERACIONAL 17T, POTENCIA BRUTA 111HP</t>
  </si>
  <si>
    <t xml:space="preserve">36502 </t>
  </si>
  <si>
    <t>MOTOBOMBA CENTRIFUGA, MOTOR A GASOLINA, POTENCIA 5,42 HP, BOCAIS 1 1/2" X 1", DIAMETRO ROTOR 143 MM HM/Q = 6 MCA / 16,8 M3/H A 38 MCA / 6,6 M3/H</t>
  </si>
  <si>
    <t xml:space="preserve">3363 </t>
  </si>
  <si>
    <t>GUINDAUTO HIDRAULICO, CAPACIDADE MAXIMA DE CARGA 6200 KG, MOMENTO MAXIMO DE CARGA 11,7 TM , ALCANCE MAXIMO HORIZONTAL  9,70 M, PARA MONTAGEM SOBRE CHASSI DE CAMINHAO PBT MINIMO 130</t>
  </si>
  <si>
    <t xml:space="preserve">11991 </t>
  </si>
  <si>
    <t>HASTE DE ATERRAMENTO EM ACO GALVANIZADO TIPO CANTONEIRA COM 2,00 M DE COMPRIMENTO, 25 X 25 MM E CHAPA DE 3/16"</t>
  </si>
  <si>
    <t xml:space="preserve">10646 </t>
  </si>
  <si>
    <t>ROLO COMPACTADOR VIBRATORIO DE UM CILINDRO, ACO LISO, POTENCIA 80 HP, PESO OPERACIONAL MAXIMO 8,1 T, IMPACTO DINAMICO 16,15/9,5 T, LARGURA TRABALHO 1,68 M</t>
  </si>
  <si>
    <t xml:space="preserve">40874 </t>
  </si>
  <si>
    <t>GANCHO L COM ROSCA PARA FIXAR TELHA EM MADEIRA 5/16" X 350 MM (COLETADO CAIXA)</t>
  </si>
  <si>
    <t xml:space="preserve">2370 </t>
  </si>
  <si>
    <t>DISJUNTOR TIPO NEMA, MONOPOLAR 10 ATE 30A, TENSAO MAXIMA DE 240 V</t>
  </si>
  <si>
    <t xml:space="preserve">37736 </t>
  </si>
  <si>
    <t xml:space="preserve">TANQUE DE ACO CARBONO NAO REVESTIDO, PARA TRANSPORTE DE AGUA COM CAPACIDADE DE 10 M3, COM BOMBA CENTRIFUGA POR TOMADA DE FORCA, VAZAO MAXIMA *75* M3/H (INCLUI MONTAGEM, NAO INCLUI </t>
  </si>
  <si>
    <t xml:space="preserve">4274 </t>
  </si>
  <si>
    <t>PARA-RAIOS TIPO FRANKLIN 350 MM, EM LATAO CROMADO, DUAS DESCIDAS, PARA PROTECAO DE EDIFICACOES CONTRA DESCARGAS ATMOSFERICAS</t>
  </si>
  <si>
    <t xml:space="preserve">34357 </t>
  </si>
  <si>
    <t>REJUNTE COLORIDO, CIMENTICIO</t>
  </si>
  <si>
    <t xml:space="preserve">4351 </t>
  </si>
  <si>
    <t>PARAFUSO NIQUELADO 3 1/2" COM ACABAMENTO CROMADO PARA FIXAR PECA SANITARIA, INCLUI PORCA CEGA, ARRUELA E BUCHA DE NYLON TAMANHO S-8</t>
  </si>
  <si>
    <t xml:space="preserve">10886 </t>
  </si>
  <si>
    <t>EXTINTOR DE INCENDIO PORTATIL COM CARGA DE AGUA PRESSURIZADA DE 10 L, CLASSE A</t>
  </si>
  <si>
    <t xml:space="preserve">7334 </t>
  </si>
  <si>
    <t>ADITIVO ADESIVO LIQUIDO PARA ARGAMASSAS DE REVESTIMENTOS CIMENTICIOS</t>
  </si>
  <si>
    <t xml:space="preserve">1877 </t>
  </si>
  <si>
    <t>CURVA 90 GRAUS, LONGA, DE PVC RIGIDO ROSCAVEL, DE 3", PARA ELETRODUTO</t>
  </si>
  <si>
    <t xml:space="preserve">10891 </t>
  </si>
  <si>
    <t>EXTINTOR DE INCENDIO PORTATIL COM CARGA DE PO QUIMICO SECO (PQS) DE 4 KG, CLASSE BC</t>
  </si>
  <si>
    <t xml:space="preserve">1876 </t>
  </si>
  <si>
    <t>CURVA 90 GRAUS, LONGA, DE PVC RIGIDO ROSCAVEL, DE 2", PARA ELETRODUTO</t>
  </si>
  <si>
    <t xml:space="preserve">1942 </t>
  </si>
  <si>
    <t>CURVA PVC 90 GRAUS, ROSCAVEL, 2",  AGUA FRIA PREDIAL</t>
  </si>
  <si>
    <t xml:space="preserve">0983 </t>
  </si>
  <si>
    <t>CABO DE COBRE, RIGIDO, CLASSE 2, ISOLACAO EM PVC/A, ANTICHAMA BWF-B, 1 CONDUTOR, 450/750 V, SECAO NOMINAL 1,5 MM2</t>
  </si>
  <si>
    <t xml:space="preserve">13113 </t>
  </si>
  <si>
    <t>ANEL DE CONCRETO ARMADO, D = 0,60 M, H = 0,10 M</t>
  </si>
  <si>
    <t xml:space="preserve">0857 </t>
  </si>
  <si>
    <t>CABO DE COBRE NU 16 MM2 MEIO-DURO</t>
  </si>
  <si>
    <t xml:space="preserve">14529 </t>
  </si>
  <si>
    <t>MARTELO PERFURADOR PNEUMATICO MANUAL, HASTE 25 X 75 MM, 21 KG</t>
  </si>
  <si>
    <t xml:space="preserve">6148 </t>
  </si>
  <si>
    <t>SIFAO PLASTICO FLEXIVEL SAIDA VERTICAL PARA COLUNA LAVATORIO, 1 X 1.1/2 "</t>
  </si>
  <si>
    <t xml:space="preserve">0303 </t>
  </si>
  <si>
    <t>ANEL BORRACHA, PARA TUBO PVC, REDE COLETOR ESGOTO, DN 100 MM (NBR 7362)</t>
  </si>
  <si>
    <t xml:space="preserve">0541 </t>
  </si>
  <si>
    <t>BANCADA DE MARMORE SINTETICO COM UMA CUBA, 120 X *60* CM</t>
  </si>
  <si>
    <t xml:space="preserve">4417 </t>
  </si>
  <si>
    <t>SARRAFO DE MADEIRA NAO APARELHADA *2,5 X 7* CM, MACARANDUBA, ANGELIM OU EQUIVALENTE DA REGIAO</t>
  </si>
  <si>
    <t xml:space="preserve">4384 </t>
  </si>
  <si>
    <t>PARAFUSO NIQUELADO COM ACABAMENTO CROMADO PARA FIXAR PECA SANITARIA, INCLUI PORCA CEGA, ARRUELA E BUCHA DE NYLON TAMANHO S-10</t>
  </si>
  <si>
    <t xml:space="preserve">11881 </t>
  </si>
  <si>
    <t>CAIXA GORDURA, SIMPLES, CONCRETO PRE MOLDADO, CIRCULAR, COM TAMPA, D = 40 CM</t>
  </si>
  <si>
    <t xml:space="preserve">14525 </t>
  </si>
  <si>
    <t>ESCAVADEIRA HIDRAULICA SOBRE ESTEIRAS COM CACAMBA DE 1,20 M3, PESO OPERACIONAL 21 T, POTENCIA BRUTA 155 HP</t>
  </si>
  <si>
    <t xml:space="preserve">38099 </t>
  </si>
  <si>
    <t>SUPORTE DE FIXACAO PARA ESPELHO / PLACA 4" X 2", PARA 3 MODULOS, PARA INSTALACAO DE TOMADAS E INTERRUPTORES (SOMENTE SUPORTE)</t>
  </si>
  <si>
    <t xml:space="preserve">1587 </t>
  </si>
  <si>
    <t>TERMINAL METALICO A PRESSAO PARA 1 CABO DE 35 MM2, COM 1 FURO DE FIXACAO</t>
  </si>
  <si>
    <t xml:space="preserve">3380 </t>
  </si>
  <si>
    <t>HASTE DE ATERRAMENTO EM ACO COM 3,00 M DE COMPRIMENTO E DN = 5/8", REVESTIDA COM BAIXA CAMADA DE COBRE, COM CONECTOR TIPO GRAMPO</t>
  </si>
  <si>
    <t xml:space="preserve">38599 </t>
  </si>
  <si>
    <t>CANALETA CONCRETO ESTRUTURAL 14 X 19 X 29 CM, FBK 14 MPA (NBR 6136)</t>
  </si>
  <si>
    <t xml:space="preserve">11367 </t>
  </si>
  <si>
    <t>PORTA DE MADEIRA, FOLHA LEVE (NBR 15930), E = *35* MM, NUCLEO COLMEIA, CAPA LISA EM HDF, ACABAMENTO MELAMINICO EM PADRAO MADEIRA</t>
  </si>
  <si>
    <t xml:space="preserve">4239 </t>
  </si>
  <si>
    <t>OPERADOR DE MOTONIVELADORA</t>
  </si>
  <si>
    <t xml:space="preserve">4448 </t>
  </si>
  <si>
    <t>PECA DE MADEIRA NATIVA/REGIONAL 7,5 X 12,50 CM (3X5") NAO APARELHADA (P/FORMA)</t>
  </si>
  <si>
    <t xml:space="preserve">4254 </t>
  </si>
  <si>
    <t>OPERADOR DE GUINDASTE</t>
  </si>
  <si>
    <t>AREIA</t>
  </si>
  <si>
    <t xml:space="preserve">3384 </t>
  </si>
  <si>
    <t>SUPORTE GUIA SIMPLES COM ROLDANA EM POLIPROPILENO PARA CHUMBAR, H = 20 CM</t>
  </si>
  <si>
    <t xml:space="preserve">37329 </t>
  </si>
  <si>
    <t>REJUNTE EPOXI BRANCO</t>
  </si>
  <si>
    <t xml:space="preserve">10535 </t>
  </si>
  <si>
    <t>BETONEIRA CAPACIDADE NOMINAL 400 L, CAPACIDADE DE MISTURA  280 L, MOTOR ELETRICO TRIFASICO 220/380 V POTENCIA 2 CV, SEM CARREGADOR</t>
  </si>
  <si>
    <t xml:space="preserve">5075 </t>
  </si>
  <si>
    <t>PREGO DE ACO POLIDO COM CABECA 18 X 30 (2 3/4 X 10)</t>
  </si>
  <si>
    <t xml:space="preserve">40568 </t>
  </si>
  <si>
    <t>PREGO DE ACO POLIDO COM CABECA 22 X 48 (4 1/4 X 5)</t>
  </si>
  <si>
    <t xml:space="preserve">1892 </t>
  </si>
  <si>
    <t>LUVA EM PVC RIGIDO ROSCAVEL, DE 1", PARA ELETRODUTO</t>
  </si>
  <si>
    <t xml:space="preserve">0068 </t>
  </si>
  <si>
    <t>ADAPTADOR PVC SOLDAVEL, COM FLANGES LIVRES, 32 MM X 1", PARA CAIXA D' AGUA</t>
  </si>
  <si>
    <t xml:space="preserve">1345 </t>
  </si>
  <si>
    <t>CHAPA DE MADEIRA COMPENSADA PLASTIFICADA PARA FORMA DE CONCRETO, DE 2,20 x 1,10 M, E = 18 MM</t>
  </si>
  <si>
    <t xml:space="preserve">1107 </t>
  </si>
  <si>
    <t>CAL VIRGEM COMUM PARA ARGAMASSAS (NBR 6453)</t>
  </si>
  <si>
    <t xml:space="preserve">10712 </t>
  </si>
  <si>
    <t>GUINDAUTO HIDRAULICO, CAPACIDADE MAXIMA DE CARGA 3300 KG, MOMENTO MAXIMO DE CARGA 5,8 TM , ALCANCE MAXIMO HORIZONTAL  7,60 M, PARA MONTAGEM SOBRE CHASSI DE CAMINHAO PBT MINIMO 8000</t>
  </si>
  <si>
    <t xml:space="preserve">12016 </t>
  </si>
  <si>
    <t>CONDULETE EM PVC, TIPO "LB", SEM TAMPA, DE 1/2" OU 3/4"</t>
  </si>
  <si>
    <t xml:space="preserve">36397 </t>
  </si>
  <si>
    <t>BETONEIRA, CAPACIDADE NOMINAL 600 L, CAPACIDADE DE MISTURA  360L, MOTOR ELETRICO TRIFASICO 220/380V, POTENCIA 4CV, EXCLUSO CARREGADOR</t>
  </si>
  <si>
    <t xml:space="preserve">1607 </t>
  </si>
  <si>
    <t>CONJUNTO ARRUELAS DE VEDACAO 5/16" PARA TELHA FIBROCIMENTO (UMA ARRUELA METALICA E UMA ARRUELA PVC - CONICAS)</t>
  </si>
  <si>
    <t xml:space="preserve">21112 </t>
  </si>
  <si>
    <t>VALVULA DE DESCARGA EM METAL CROMADO PARA MICTORIO COM ACIONAMENTO POR PRESSAO E FECHAMENTO AUTOMATICO</t>
  </si>
  <si>
    <t xml:space="preserve">1884 </t>
  </si>
  <si>
    <t>CURVA 90 GRAUS, LONGA, DE PVC RIGIDO ROSCAVEL, DE 1", PARA ELETRODUTO</t>
  </si>
  <si>
    <t xml:space="preserve">11684 </t>
  </si>
  <si>
    <t>ENGATE / RABICHO FLEXIVEL INOX 1/2 " X 40 CM</t>
  </si>
  <si>
    <t xml:space="preserve">0392 </t>
  </si>
  <si>
    <t>ABRACADEIRA EM ACO PARA AMARRACAO DE ELETRODUTOS, TIPO D, COM 1/2" E PARAFUSO DE FIXACAO</t>
  </si>
  <si>
    <t xml:space="preserve">4312 </t>
  </si>
  <si>
    <t>FIXADOR DE ABA SIMPLES PARA TELHA DE FIBROCIMENTO, TIPO CANALETA 90 OU KALHETAO</t>
  </si>
  <si>
    <t xml:space="preserve">20017 </t>
  </si>
  <si>
    <t>GUARNICAO/ ALIZAR/ VISTA MACICA, E= *1* CM, L= *4,5* CM, EM CEDRINHO/ ANGELIM COMERCIAL/  EUCALIPTO/ CURUPIXA/ PEROBA/ CUMARU OU EQUIVALENTE DA REGIAO</t>
  </si>
  <si>
    <t xml:space="preserve">0841 </t>
  </si>
  <si>
    <t>CABO DE ALUMINIO NU COM ALMA DE ACO, BITOLA 4 AWG</t>
  </si>
  <si>
    <t xml:space="preserve">20083 </t>
  </si>
  <si>
    <t>SOLUCAO LIMPADORA PARA PVC, FRASCO COM 1000 CM3</t>
  </si>
  <si>
    <t xml:space="preserve">9921 </t>
  </si>
  <si>
    <t>USINA MISTURADORA DE SOLOS,  DOSADORES TRIPLOS, CALHA VIBRATORIA CAPACIDADE DE 200 A 500 T/H, POTENCIA DE 75 KW</t>
  </si>
  <si>
    <t xml:space="preserve">11904 </t>
  </si>
  <si>
    <t>CABO TELEFONICO CCI 50, 4 PARES, USO INTERNO, SEM BLINDAGEM</t>
  </si>
  <si>
    <t xml:space="preserve">11455 </t>
  </si>
  <si>
    <t>FECHO / TRINCO / FERROLHO FIO REDONDO, DE SOBREPOR, 8", EM ACO GALVANIZADO / ZINCADO</t>
  </si>
  <si>
    <t xml:space="preserve">37756 </t>
  </si>
  <si>
    <t>CAMINHAO TOCO, PESO BRUTO TOTAL 9700 KG, CARGA UTIL MAXIMA 6360 KG, DISTANCIA ENTRE EIXOS 4,30 M, POTENCIA 160 CV (INCLUI CABINE E CHASSI, NAO INCLUI CARROCERIA)</t>
  </si>
  <si>
    <t xml:space="preserve">3925 </t>
  </si>
  <si>
    <t>LUVA DE REDUCAO DE FERRO GALVANIZADO, COM ROSCA BSP, DE 2" X 1"</t>
  </si>
  <si>
    <t xml:space="preserve">7568 </t>
  </si>
  <si>
    <t>BUCHA DE NYLON SEM ABA S10, COM PARAFUSO DE 6,10 X 65 MM EM ACO ZINCADO COM ROSCA SOBERBA, CABECA CHATA E FENDA PHILLIPS</t>
  </si>
  <si>
    <t xml:space="preserve">3524 </t>
  </si>
  <si>
    <t>JOELHO PVC, SOLDAVEL, COM BUCHA DE LATAO, 90 GRAUS, 25 MM X 3/4", PARA AGUA FRIA PREDIAL</t>
  </si>
  <si>
    <t xml:space="preserve">0421 </t>
  </si>
  <si>
    <t>PORCA OLHAL EM ACO GALVANIZADO, DIAMETRO NOMINAL DE 16 MM</t>
  </si>
  <si>
    <t xml:space="preserve">3879 </t>
  </si>
  <si>
    <t>LUVA PVC, ROSCAVEL, 2",  AGUA FRIA PREDIAL</t>
  </si>
  <si>
    <t xml:space="preserve">11250 </t>
  </si>
  <si>
    <t>CAIXA DE PASSAGEM N 2, DE EMBUTIR, PADRAO TELEBRAS, DIMENSOES 20 X 20 X 12 CM, EM CHAPA DE ACO GALVANIZADO</t>
  </si>
  <si>
    <t xml:space="preserve">0122 </t>
  </si>
  <si>
    <t>ADESIVO PLASTICO PARA PVC, FRASCO COM 850 GR</t>
  </si>
  <si>
    <t xml:space="preserve">11675 </t>
  </si>
  <si>
    <t>REGISTRO DE ESFERA, PVC, COM VOLANTE, VS, SOLDAVEL, DN 32 MM, COM CORPO DIVIDIDO</t>
  </si>
  <si>
    <t xml:space="preserve">37731 </t>
  </si>
  <si>
    <t>CARROCERIA FIXA ABERTA DE MADEIRA PARA TRANSPORTE GERAL DE CARGA SECA DIMENSOES APROXIMADAS 2,5 X 7,00 X 0,50 M (INCLUI MONTAGEM, NAO INCLUI CAMINHAO)</t>
  </si>
  <si>
    <t>ENGATE RAPIDO EM ACO FORJADO, 3/4"</t>
  </si>
  <si>
    <t xml:space="preserve">0087 </t>
  </si>
  <si>
    <t>ADAPTADOR PVC SOLDAVEL, LONGO, COM FLANGE LIVRE,  25 MM X 3/4", PARA CAIXA D' AGUA</t>
  </si>
  <si>
    <t xml:space="preserve">6193 </t>
  </si>
  <si>
    <t>TABUA MADEIRA 2A QUALIDADE 2,5 X 20,0CM (1 X 8") NAO APARELHADA</t>
  </si>
  <si>
    <t xml:space="preserve">0567 </t>
  </si>
  <si>
    <t>CANTONEIRA FERRO GALVANIZADO DE ABAS IGUAIS, 1" X 1/8" (L X E) , 1,20KG/M</t>
  </si>
  <si>
    <t xml:space="preserve">10498 </t>
  </si>
  <si>
    <t>MASSA PARA VIDRO</t>
  </si>
  <si>
    <t xml:space="preserve">10749 </t>
  </si>
  <si>
    <t>LOCACAO DE ESCORA METALICA TELESCOPICA, COM ALTURA REGULAVEL DE *1,80* A *3,20* M, COM CAPACIDADE DE CARGA DE NO MINIMO 1000 KGF (10 KN), INCLUSO TRIPE E FORCADO</t>
  </si>
  <si>
    <t xml:space="preserve">10569 </t>
  </si>
  <si>
    <t>CAIXA DE PASSAGEM OCTOGONAL 4 X4, EM ACO ESMALTADA, COM FUNDO MOVEL SIMPLES</t>
  </si>
  <si>
    <t xml:space="preserve">4253 </t>
  </si>
  <si>
    <t>OPERADOR DE GUINCHO</t>
  </si>
  <si>
    <t xml:space="preserve">1871 </t>
  </si>
  <si>
    <t>CAIXA OCTOGONAL DE FUNDO MOVEL, EM PVC, DE 3" X 3", PARA ELETRODUTO FLEXIVEL CORRUGADO</t>
  </si>
  <si>
    <t xml:space="preserve">13726 </t>
  </si>
  <si>
    <t>VASSOURA MECANICA REBOCAVEL COM ESCOVA CILINDRICA LARGURA UTIL DE VARRIMENTO = 2,44M</t>
  </si>
  <si>
    <t xml:space="preserve">6146 </t>
  </si>
  <si>
    <t>SIFAO PLASTICO TIPO COPO PARA TANQUE, 1.1/4 X 1.1/2 "</t>
  </si>
  <si>
    <t xml:space="preserve">38592 </t>
  </si>
  <si>
    <t>MEIO BLOCO CONCRETO ESTRUTURAL 14 X 19 X 14 CM, FBK 14 MPA (NBR 6136)</t>
  </si>
  <si>
    <t xml:space="preserve">34547 </t>
  </si>
  <si>
    <t>TELA DE ACO SOLDADA GALVANIZADA/ZINCADA PARA ALVENARIA, FIO  D = *1,20 A 1,70* MM, MALHA 15 X 15 MM, (C X L) *50 X 12* CM</t>
  </si>
  <si>
    <t xml:space="preserve">35274 </t>
  </si>
  <si>
    <t>PILAR DE MADEIRA NAO APARELHADA *10 X 10* CM, MACARANDUBA, ANGELIM OU EQUIVALENTE DA REGIAO</t>
  </si>
  <si>
    <t xml:space="preserve">7604 </t>
  </si>
  <si>
    <t>TORNEIRA CROMADA SEM BICO PARA TANQUE, PADRAO POPULAR, 1/2 " OU 3/4 " (REF 1126)</t>
  </si>
  <si>
    <t xml:space="preserve">11829 </t>
  </si>
  <si>
    <t>TORNEIRA METALICA DE BOIA CONVENCIONAL PARA CAIXA D'AGUA, 1/2", COM HASTE METALICA E BALAO PLASTICO</t>
  </si>
  <si>
    <t xml:space="preserve">10489 </t>
  </si>
  <si>
    <t>VIDRACEIRO</t>
  </si>
  <si>
    <t xml:space="preserve">7572 </t>
  </si>
  <si>
    <t>SUPORTE ISOLADOR REFORCADO DIAMETRO NOMINAL 5/16", COM ROSCA SOBERBA E BUCHA</t>
  </si>
  <si>
    <t xml:space="preserve">0425 </t>
  </si>
  <si>
    <t>GRAMPO METALICO TIPO OLHAL PARA HASTE DE ATERRAMENTO DE 5/8'', CONDUTOR DE *10* A 50 MM2</t>
  </si>
  <si>
    <t xml:space="preserve">1589 </t>
  </si>
  <si>
    <t>TERMINAL METALICO A PRESSAO PARA 1 CABO DE 70 MM2, COM 1 FURO DE FIXACAO</t>
  </si>
  <si>
    <t xml:space="preserve">14618 </t>
  </si>
  <si>
    <t>SERRA CIRCULAR DE BANCADA COM MOTOR ELETRICO, POTENCIA DE *1600* W, PARA DISCO DE DIAMETRO DE 10" (250 MM)</t>
  </si>
  <si>
    <t xml:space="preserve">1588 </t>
  </si>
  <si>
    <t>TERMINAL METALICO A PRESSAO PARA 1 CABO DE 50 MM2, COM 1 FURO DE FIXACAO</t>
  </si>
  <si>
    <t xml:space="preserve">7091 </t>
  </si>
  <si>
    <t>TE SANITARIO, PVC, DN 100 X 100 MM, SERIE NORMAL, PARA ESGOTO PREDIAL</t>
  </si>
  <si>
    <t xml:space="preserve">6153 </t>
  </si>
  <si>
    <t>VALVULA EM PLASTICO BRANCO PARA TANQUE OU LAVATORIO 1 ", SEM UNHO E SEM LADRAO</t>
  </si>
  <si>
    <t xml:space="preserve">38780 </t>
  </si>
  <si>
    <t>LAMPADA FLUORESCENTE COMPACTA 3U BRANCA 20 W, BASE E27 (127/220 V)</t>
  </si>
  <si>
    <t xml:space="preserve">3318 </t>
  </si>
  <si>
    <t>GRADE DE DISCOS MECANICA 20X24" COM 20 DISCOS 24" X 6MM  COM PNEUS PARA TRANSPORTE</t>
  </si>
  <si>
    <t xml:space="preserve">11753 </t>
  </si>
  <si>
    <t>REGISTRO PRESSAO BRUTO EM LATAO FORJADO, BITOLA 3/4 " (REF 1400)</t>
  </si>
  <si>
    <t xml:space="preserve">1870 </t>
  </si>
  <si>
    <t>CURVA 90 GRAUS, LONGA, DE PVC RIGIDO ROSCAVEL, DE 1/2", PARA ELETRODUTO</t>
  </si>
  <si>
    <t xml:space="preserve">40270 </t>
  </si>
  <si>
    <t>VIGA DE ESCORAMAENTO H20, DE MADEIRA, PESO DE 5,00 A 5,20 KG/M, COM EXTREMIDADES PLASTICAS</t>
  </si>
  <si>
    <t xml:space="preserve">37738 </t>
  </si>
  <si>
    <t>TANQUE DE ACO PARA TRANSPORTE DE AGUA COM CAPACIDADE DE 6 M3 (INCLUI MONTAGEM, NAO INCLUI CAMINHAO)</t>
  </si>
  <si>
    <t xml:space="preserve">6141 </t>
  </si>
  <si>
    <t>ENGATE/RABICHO FLEXIVEL PLASTICO (PVC OU ABS) BRANCO 1/2 " X 30 CM</t>
  </si>
  <si>
    <t xml:space="preserve">38383 </t>
  </si>
  <si>
    <t>LIXA D'AGUA EM FOLHA, GRAO 100</t>
  </si>
  <si>
    <t xml:space="preserve">0067 </t>
  </si>
  <si>
    <t>ADAPTADOR PVC ROSCAVEL, COM FLANGES E ANEL DE VEDACAO, 1/2", PARA CAIXA D' AGUA</t>
  </si>
  <si>
    <t xml:space="preserve">38191 </t>
  </si>
  <si>
    <t>LAMPADA FLUORESCENTE COMPACTA 2U BRANCA 15 W, BASE E27 (127/220 V)</t>
  </si>
  <si>
    <t xml:space="preserve">10642 </t>
  </si>
  <si>
    <t>ROLO COMPACTADOR DE PNEUS, ESTATICO, PRESSAO VARIAVEL, POTENCIA 111 HP, PESO SEM/COM LASTRO 9,5/26,0 T, LARGURA DE ROLAGEM 1,90 M</t>
  </si>
  <si>
    <t xml:space="preserve">11712 </t>
  </si>
  <si>
    <t>CAIXA SIFONADA PVC, 150 X 150 X 50 MM, COM GRELHA QUADRADA BRANCA (NBR 5688)</t>
  </si>
  <si>
    <t xml:space="preserve">6155 </t>
  </si>
  <si>
    <t>VALVULA EM PLASTICO CROMADO TIPO AMERICANA PARA PIA DE COZINHA 3.1/2 " X 1.1/2 ", SEM ADAPTADOR</t>
  </si>
  <si>
    <t xml:space="preserve">0396 </t>
  </si>
  <si>
    <t>ABRACADEIRA EM ACO PARA AMARRACAO DE ELETRODUTOS, TIPO D, COM 2" E PARAFUSO DE FIXACAO</t>
  </si>
  <si>
    <t xml:space="preserve">0301 </t>
  </si>
  <si>
    <t>ANEL BORRACHA PARA TUBO ESGOTO PREDIAL, DN 100 MM (NBR 5688)</t>
  </si>
  <si>
    <t xml:space="preserve">34557 </t>
  </si>
  <si>
    <t>TELA DE ACO SOLDADA GALVANIZADA/ZINCADA PARA ALVENARIA, FIO D = *1,20 A 1,70* MM, MALHA 15 X 15 MM, (C X L) *50 X 7,5* CM</t>
  </si>
  <si>
    <t xml:space="preserve">3146 </t>
  </si>
  <si>
    <t>FITA VEDA ROSCA EM ROLOS DE 18 MM X 10 M (L X C)</t>
  </si>
  <si>
    <t xml:space="preserve">11055 </t>
  </si>
  <si>
    <t>PARAFUSO ROSCA SOBERBA ZINCADO CABECA CHATA FENDA SIMPLES 3,5 X 25 MM (1 ")</t>
  </si>
  <si>
    <t xml:space="preserve">1564 </t>
  </si>
  <si>
    <t>GRAMPO PARALELO METALICO PARA CABO DE 6 A 50 MM2, COM 2 PARAFUSOS</t>
  </si>
  <si>
    <t xml:space="preserve">0765 </t>
  </si>
  <si>
    <t>BUCHA DE REDUCAO DE FERRO GALVANIZADO, COM ROSCA BSP, DE 1" X 3/4"</t>
  </si>
  <si>
    <t xml:space="preserve">25963 </t>
  </si>
  <si>
    <t>CALCARIO DOLOMITICO A (POSTO PEDREIRA/FORNECEDOR, SEM FRETE)</t>
  </si>
  <si>
    <t xml:space="preserve">11976 </t>
  </si>
  <si>
    <t>CHUMBADOR, DIAMETRO 1/4" COM PARAFUSO 1/4" X 40 MM</t>
  </si>
  <si>
    <t xml:space="preserve">3670 </t>
  </si>
  <si>
    <t>JUNCAO SIMPLES, PVC, 45 GRAUS, DN 100 X 100 MM, SERIE NORMAL PARA ESGOTO PREDIAL</t>
  </si>
  <si>
    <t xml:space="preserve">39764 </t>
  </si>
  <si>
    <t>QUADRO DE DISTRIBUICAO SEM BARRAMENTO, COM PORTA, DE EMBUTIR, EM CHAPA DE ACO GALVANIZADO, PARA 6 DISJUNTORES NEMA</t>
  </si>
  <si>
    <t xml:space="preserve">20078 </t>
  </si>
  <si>
    <t>PASTA LUBRIFICANTE PARA TUBOS E CONEXOES COM JUNTA ELASTICA (USO EM PVC, ACO, POLIETILENO E OUTROS) ( DE *400* G)</t>
  </si>
  <si>
    <t xml:space="preserve">7581 </t>
  </si>
  <si>
    <t>SAPATILHA EM ACO GALVANIZADO PARA CABOS COM DIAMETRO NOMINAL ATE 5/8"</t>
  </si>
  <si>
    <t xml:space="preserve">5067 </t>
  </si>
  <si>
    <t>PREGO DE ACO POLIDO COM CABECA 16 X 24 (2 1/4 X 12)</t>
  </si>
  <si>
    <t xml:space="preserve">11270 </t>
  </si>
  <si>
    <t>ABRACADEIRA DE LATAO PARA FIXACAO DE CABO PARA-RAIO, DIMENSOES 32 X 24 X 24 MM</t>
  </si>
  <si>
    <t xml:space="preserve">7307 </t>
  </si>
  <si>
    <t>FUNDO ANTICORROSIVO PARA METAIS FERROSOS (ZARCAO)</t>
  </si>
  <si>
    <t xml:space="preserve">3517 </t>
  </si>
  <si>
    <t>JOELHO PVC, SOLDAVEL, BB, 90 GRAUS, DN 40 MM, PARA ESGOTO PREDIAL</t>
  </si>
  <si>
    <t xml:space="preserve">37544 </t>
  </si>
  <si>
    <t>MISTURADOR DE ARGAMASSA, EIXO HORIZONTAL, CAPACIDADE DE MISTURA 300 KG, MOTOR ELETRICO TRIFASICO 220/380 V, POTENCIA 5 CV</t>
  </si>
  <si>
    <t>CAIBRO EM MADEIRA DE LEI - 6 X 4 CM</t>
  </si>
  <si>
    <t xml:space="preserve">0939 </t>
  </si>
  <si>
    <t>FIO DE COBRE, SOLIDO, CLASSE 1, ISOLACAO EM PVC/A, ANTICHAMA BWF-B, 450/750V, SECAO NOMINAL 2,5 MM2</t>
  </si>
  <si>
    <t xml:space="preserve">6138 </t>
  </si>
  <si>
    <t>VEDACAO PVC, 100 MM, PARA SAIDA VASO SANITARIO</t>
  </si>
  <si>
    <t xml:space="preserve">0296 </t>
  </si>
  <si>
    <t>ANEL BORRACHA PARA TUBO ESGOTO PREDIAL DN 50 MM (NBR 5688)</t>
  </si>
  <si>
    <t xml:space="preserve">11058 </t>
  </si>
  <si>
    <t>PARAFUSO ROSCA SOBERBA ZINCADO CABECA CHATA FENDA SIMPLES 5,5 X 65 MM (2.1/2 ")</t>
  </si>
  <si>
    <t xml:space="preserve">4233 </t>
  </si>
  <si>
    <t>OPERADOR DE USINA DE ASFALTO, DE SOLOS OU DE CONCRETO</t>
  </si>
  <si>
    <t xml:space="preserve">11741 </t>
  </si>
  <si>
    <t>RALO SIFONADO PVC CILINDRICO, 100 X 40 MM,  COM GRELHA REDONDA BRANCA</t>
  </si>
  <si>
    <t xml:space="preserve">11927 </t>
  </si>
  <si>
    <t>ABRACADEIRA, GALVANIZADA/ZINCADA, ROSCA SEM FIM, PARAFUSO INOX, LARGURA  FITA *12,6 A *14 MM, D = 2" A 2 1/2"</t>
  </si>
  <si>
    <t xml:space="preserve">13896 </t>
  </si>
  <si>
    <t>VIBRADOR DE IMERSAO, DIAMETRO DA PONTEIRA DE *45* MM, COM MOTOR ELETRICO TRIFASICO DE 2 HP (2 CV)</t>
  </si>
  <si>
    <t xml:space="preserve">2689 </t>
  </si>
  <si>
    <t>ELETRODUTO PVC FLEXIVEL CORRUGADO, COR AMARELA, DE 20 MM</t>
  </si>
  <si>
    <t xml:space="preserve">11950 </t>
  </si>
  <si>
    <t>BUCHA DE NYLON SEM ABA S6, COM PARAFUSO DE 4,20 X 40 MM EM ACO ZINCADO COM ROSCA SOBERBA, CABECA CHATA E FENDA PHILLIPS</t>
  </si>
  <si>
    <t>BRITA 1</t>
  </si>
  <si>
    <t xml:space="preserve">3516 </t>
  </si>
  <si>
    <t>JOELHO PVC, SOLDAVEL, BB, 45 GRAUS, DN 40 MM, PARA ESGOTO PREDIAL</t>
  </si>
  <si>
    <t xml:space="preserve">37395 </t>
  </si>
  <si>
    <t>PINO DE ACO COM FURO, HASTE = 27 MM (ACAO DIRETA)</t>
  </si>
  <si>
    <t>CEN</t>
  </si>
  <si>
    <t xml:space="preserve">0119 </t>
  </si>
  <si>
    <t>ADESIVO PLASTICO PARA PVC, BISNAGA COM 75 GR</t>
  </si>
  <si>
    <t xml:space="preserve">0013 </t>
  </si>
  <si>
    <t>ESTOPA</t>
  </si>
  <si>
    <t xml:space="preserve">11162 </t>
  </si>
  <si>
    <t>FIXADOR DE CAL (SACHE 150 ML)</t>
  </si>
  <si>
    <t>BRITA 2</t>
  </si>
  <si>
    <t xml:space="preserve">10742 </t>
  </si>
  <si>
    <t>TALHA MANUAL DE CORRENTE, CAPACIDADE DE 2 T COM ELEVACAO DE 3 M</t>
  </si>
  <si>
    <t xml:space="preserve">25019 </t>
  </si>
  <si>
    <t>GRUPO GERADOR ESTACIONARIO, MOTOR DIESEL POTENCIA 170 KVA</t>
  </si>
  <si>
    <t xml:space="preserve">12294 </t>
  </si>
  <si>
    <t>SOQUETE DE PORCELANA BASE E27, PARA USO AO TEMPO, PARA LAMPADAS</t>
  </si>
  <si>
    <t xml:space="preserve">20085 </t>
  </si>
  <si>
    <t>ANEL BORRACHA, DN 50 MM, PARA TUBO SERIE REFORCADA ESGOTO PREDIAL</t>
  </si>
  <si>
    <t xml:space="preserve">3906 </t>
  </si>
  <si>
    <t>LUVA SOLDAVEL COM ROSCA, PVC, 25 MM X 3/4", PARA AGUA FRIA PREDIAL</t>
  </si>
  <si>
    <t xml:space="preserve">3753 </t>
  </si>
  <si>
    <t>LAMPADA FLUORESCENTE TUBULAR T10, DE 20 OU 40 W, BIVOLT</t>
  </si>
  <si>
    <t xml:space="preserve">36487 </t>
  </si>
  <si>
    <t>GUINCHO ELETRICO DE COLUNA, CAPACIDADE 400 KG, COM MOTO FREIO, MOTOR TRIFASICO DE 1,25 CV</t>
  </si>
  <si>
    <t xml:space="preserve">4815 </t>
  </si>
  <si>
    <t>BALDE VERMELHO PARA SINALIZACAO DE VIAS</t>
  </si>
  <si>
    <t xml:space="preserve">3148 </t>
  </si>
  <si>
    <t>FITA VEDA ROSCA EM ROLOS DE 18 MM X 50 M (L X C)</t>
  </si>
  <si>
    <t xml:space="preserve">1901 </t>
  </si>
  <si>
    <t>LUVA EM PVC RIGIDO ROSCAVEL, DE 1/2", PARA ELETRODUTO</t>
  </si>
  <si>
    <t>ABRACADEIRA BI-PARTIDA EM ACO FORJADO, 1"</t>
  </si>
  <si>
    <t>AFIADORA DE BROCAS INTEGRAIS DE PASTILHA, ROTACAO ACIMA DE 3500 RPM</t>
  </si>
  <si>
    <t>ANEL PRE-MOLDADO DE CONCRETO, COM ARMACAO E ALCA, FABRICADO CONFORME PROJETO PADRAO P-COPASA 104/_,  DN 600 X 320  MM.</t>
  </si>
  <si>
    <t>BALIZA METALICA PARA TOPOGRAFIA - DIAMETRO 3/4" (ROSQUEAVEL)</t>
  </si>
  <si>
    <t>BROCA INTEGRAL, SERIE 11, 7/8" X (1600 X 33) MM</t>
  </si>
  <si>
    <t>BROCA INTEGRAL, SERIE 11, 7/8" X (800 X 34) MM</t>
  </si>
  <si>
    <t>CONCRETO PRE-MISTURADO, FCK - 30 MPA -  USINADO COM ADITIVO SUPERPLASTIFICANTE</t>
  </si>
  <si>
    <t>CONCRETO PRE-MISTURADO, FCK - 40 MPA -  USINADO COM ADITIVO SUPERPLASTIFICANTE</t>
  </si>
  <si>
    <t>CONE PARA SINALIZACAO, FABRICADO CONFORME PROJETO PADRAO P COPASA- 065/-</t>
  </si>
  <si>
    <t>COPIAS PLOTADAS EM SULFITE P/B - FORMATO A-1</t>
  </si>
  <si>
    <t>CORRENTE DE ELOS SOLDADOS, GALVANIZADOS E ZINCADOS, DIAMETRO 6,5 MM</t>
  </si>
  <si>
    <t>DESMOLDANTE PARA FORMAS, DESMOL OU SIMILAR.</t>
  </si>
  <si>
    <t>HOSPEDAGEM E ALIMENTACAO - INTERIOR - CLASSE 1</t>
  </si>
  <si>
    <t>MANGUEIRA PARA AR COMPRIMIDO, P/ PRESSAO DE ATE 300 PSI, 3/4", 2 LONAS</t>
  </si>
  <si>
    <t>MIDIA PARA GRAVAÇÃO DE DADOS, TIPO DVD</t>
  </si>
  <si>
    <t>MIRA DE ENCAIXE, FABRICADA EM ALUMINIO, COMPRIMENTO 4 METROS, LEITURA DIRETA, MODELO CSD.</t>
  </si>
  <si>
    <t>MOBILIZACAO E DESMOBILIZACAO DE EQUIPE, EQUIPAMENTOS E MATERIAIS - REVESTIMENTO EM RESINA ESTER VINILICA REFORCADA COM FIBRA DE VIDRO PARA PROTECAO DE ESTRUTURAS</t>
  </si>
  <si>
    <t>PONTEIRO SEXTAVADO, EM ACO ESPECIAL, PARA UTILIZACAO COM ROMPEDOR PNEUMATICO MANUAL, DE 1.1/4" X 6.1/4" X 400 MM</t>
  </si>
  <si>
    <t>TRENA COM FITA DE FIBRA DE VIDRO- FIBERGLASS, REVESTIMENTO CONTRA DESGASTE, COMPR. 50 M X LARG. 13 MM, C/ PUNHO E MANIVELA LONGA (AP ROX. 11 CM), C/ BOTAO GIRATO</t>
  </si>
  <si>
    <t xml:space="preserve">                                              LISTA DE COMPOSIÇÕES ESPECÍFICAS DO ORÇAMENTO</t>
  </si>
  <si>
    <t xml:space="preserve">   ABRAÇADEIRA METÁLICA TIPO "D" Ø 2.1/2"</t>
  </si>
  <si>
    <t xml:space="preserve">   ADAPTADOR MACHO/ESPIGÃO 1"</t>
  </si>
  <si>
    <t xml:space="preserve">87372 </t>
  </si>
  <si>
    <t xml:space="preserve">   ARGAMASSA TRAÇO 1:3 (CIMENTO E AREIA MÉDIA) PARA CONTRAPISO, PREPARO MANUAL. AF_06/2014</t>
  </si>
  <si>
    <t xml:space="preserve">88309 </t>
  </si>
  <si>
    <t xml:space="preserve">   PEDREIRO COM ENCARGOS COMPLEMENTARES</t>
  </si>
  <si>
    <t xml:space="preserve">88316 </t>
  </si>
  <si>
    <t xml:space="preserve">   SERVENTE COM ENCARGOS COMPLEMENTARES</t>
  </si>
  <si>
    <t xml:space="preserve">   ANEL OU ADUELA CONCRETO ARMADO D = 1,00M, H = 0,50M</t>
  </si>
  <si>
    <t xml:space="preserve">91634 </t>
  </si>
  <si>
    <t xml:space="preserve">   GUINDAUTO HIDRÁULICO, CAPACIDADE MÁXIMA DE CARGA 6500 KG, MOMENTO MÁXIMO DE CARGA 5,8 TM, ALCANCE MÁXIMO HORIZONTAL 7,60 M, INCLUSIVE CAMINHÃO TOCO PBT 9.700 KG, POTÊNCIA DE 160</t>
  </si>
  <si>
    <t xml:space="preserve">   VEICULO COMERCIAL LEVE (PICK-UP) COM CAPACIDADE DE CARGA DE 700 KG, MOTOR FLEX (LOCACAO)</t>
  </si>
  <si>
    <t xml:space="preserve">90776 </t>
  </si>
  <si>
    <t xml:space="preserve">   ENCARREGADO GERAL COM ENCARGOS COMPLEMENTARES</t>
  </si>
  <si>
    <t xml:space="preserve">90780 </t>
  </si>
  <si>
    <t xml:space="preserve">   MESTRE DE OBRAS COM ENCARGOS COMPLEMENTARES</t>
  </si>
  <si>
    <t xml:space="preserve">90779 </t>
  </si>
  <si>
    <t xml:space="preserve">   ENGENHEIRO CIVIL DE OBRA SENIOR COM ENCARGOS COMPLEMENTARES</t>
  </si>
  <si>
    <t xml:space="preserve">88326 </t>
  </si>
  <si>
    <t xml:space="preserve">   VIGIA NOTURNO COM ENCARGOS COMPLEMENTARES</t>
  </si>
  <si>
    <t xml:space="preserve">   ARRUELA BORRACHA FLANGE PN10/16 DN 100</t>
  </si>
  <si>
    <t xml:space="preserve">   ARRUELA BORRACHA FLANGE PN10/16 DN 150</t>
  </si>
  <si>
    <t xml:space="preserve">88242 </t>
  </si>
  <si>
    <t xml:space="preserve">   AJUDANTE DE PEDREIRO COM ENCARGOS COMPLEMENTARES</t>
  </si>
  <si>
    <t xml:space="preserve">   CALHA PARSHALL W=3"</t>
  </si>
  <si>
    <t xml:space="preserve">88246 </t>
  </si>
  <si>
    <t xml:space="preserve">   ASSENTADOR DE TUBOS COM ENCARGOS COMPLEMENTARES</t>
  </si>
  <si>
    <t xml:space="preserve">   BARRA DE ALUMÍNIO 30X5MM</t>
  </si>
  <si>
    <t xml:space="preserve">   CAIXA DE AÇO ESMALTADA, DIMENSÃO 2"X4"</t>
  </si>
  <si>
    <t xml:space="preserve">   CAIXA DE INSPEÇÃO SUSPENSA EM PVC Ø 1”</t>
  </si>
  <si>
    <t xml:space="preserve">   REATERRO MANUAL DE VALAS COM COMPACTAÇÃO MECANIZADA. AF_04/2016</t>
  </si>
  <si>
    <t xml:space="preserve">   LOCACAO CONVENCIONAL DE OBRA, ATRAVÉS DE GABARITO DE TABUAS CORRIDAS PONTALETADAS, COM REAPROVEITAMENTO DE 10 VEZES.</t>
  </si>
  <si>
    <t xml:space="preserve">   ESCAVAÇÃO MANUAL DE VALAS. AF_03/2016</t>
  </si>
  <si>
    <t xml:space="preserve">   CARGA E DESCARGA MECANICA DE SOLO UTILIZANDO CAMINHAO BASCULANTE 6,0M3/16T E PA CARREGADEIRA SOBRE PNEUS 128 HP, CAPACIDADE DA CAÇAMBA 1,7 A 2,8 M3, PESO OPERACIONAL 11632 KG</t>
  </si>
  <si>
    <t xml:space="preserve">95296 </t>
  </si>
  <si>
    <t xml:space="preserve">   TRANSPORTE COM CAMINHÃO BASCULANTE 6 M3 EM RODOVIA COM REVESTIMENTO PRIMÁRIO</t>
  </si>
  <si>
    <t xml:space="preserve">   ESPALHAMENTO DE MATERIAL EM BOTA FORA, COM UTILIZACAO DE TRATOR DE ESTEIRAS DE 165 HP</t>
  </si>
  <si>
    <t xml:space="preserve">   ALVENARIA EM TIJOLO CERAMICO MACICO 5X10X20CM 1 VEZ (ESPESSURA 20CM), ASSENTADO COM ARGAMASSA TRACO 1:2:8 (CIMENTO, CAL E AREIA)</t>
  </si>
  <si>
    <t xml:space="preserve">   MONTAGEM E DESMONTAGEM DE FÔRMA DE PILARES RETANGULARES E ESTRUTURAS SIMILARES COM ÁREA MÉDIA DAS SEÇÕES MAIOR QUE 0,25 M², PÉ-DIREITO SIMPLES, EM CHAPA DE MADEIRA COMPENSADA RE</t>
  </si>
  <si>
    <t xml:space="preserve">94964 </t>
  </si>
  <si>
    <t xml:space="preserve">   CONCRETO FCK = 20MPA, TRAÇO 1:2,7:3 (CIMENTO/ AREIA MÉDIA/ BRITA 1)  - PREPARO MECÂNICO COM BETONEIRA 400 L. AF_07/2016</t>
  </si>
  <si>
    <t xml:space="preserve">   ARMACAO ACO CA-50 P/1,0M3 DE CONCRETO</t>
  </si>
  <si>
    <t xml:space="preserve">88315 </t>
  </si>
  <si>
    <t xml:space="preserve">   SERRALHEIRO COM ENCARGOS COMPLEMENTARES</t>
  </si>
  <si>
    <t xml:space="preserve">   CAIXA VERTEDORA EM PRFV, 880X880MM</t>
  </si>
  <si>
    <t xml:space="preserve">   AREIA MEDIA - POSTO JAZIDA/FORNECEDOR (RETIRADO NA JAZIDA, SEM TRANSPORTE)</t>
  </si>
  <si>
    <t xml:space="preserve">   CIMENTO PORTLAND COMPOSTO CP II-32</t>
  </si>
  <si>
    <t xml:space="preserve">   CALHA/CANALETA DE CONCRETO SIMPLES, TIPO MEIA CANA, D = 30 CM, PARA AGUA PLUVIAL</t>
  </si>
  <si>
    <t xml:space="preserve">5970 </t>
  </si>
  <si>
    <t xml:space="preserve">   FORMA TABUA PARA CONCRETO EM FUNDACAO, C/ REAPROVEITAMENTO 2X.</t>
  </si>
  <si>
    <t xml:space="preserve">   LASTRO COM PREPARO DE FUNDO, LARGURA MAIOR OU IGUAL A 1,5 M, COM CAMADA DE BRITA, LANÇAMENTO MANUAL, EM LOCAL COM NÍVEL ALTO DE INTERFERÊNCIA. AF_06/2016</t>
  </si>
  <si>
    <t xml:space="preserve">   COMPORTA MANUAL EM PRFV, DIMENSÕES 500MM</t>
  </si>
  <si>
    <t xml:space="preserve">   CONECTOR MINI-GAR</t>
  </si>
  <si>
    <t xml:space="preserve">   CONECTOR UNIVERSAL, PARA FIXAÇÃO DE CABO</t>
  </si>
  <si>
    <t xml:space="preserve">   CONJUNTO MOTOBOMBA SUBMERSÍVEL, Q=10,00</t>
  </si>
  <si>
    <t xml:space="preserve">   FRETE</t>
  </si>
  <si>
    <t xml:space="preserve">   CRUZETA FOFO BB DN 150</t>
  </si>
  <si>
    <t xml:space="preserve">   CURVA 45º FOFO ESG. BB JE DN 100</t>
  </si>
  <si>
    <t xml:space="preserve">   CURVA 45º FOFO ESG. BB JE DN 150</t>
  </si>
  <si>
    <t xml:space="preserve">   CURVA 90º FOFO ESG. BB JE DN 100</t>
  </si>
  <si>
    <t xml:space="preserve">   CURVA 90º FOFO ESG. BB JE DN 150</t>
  </si>
  <si>
    <t xml:space="preserve">   CURVA 90º FF ESG. DN 100</t>
  </si>
  <si>
    <t xml:space="preserve">   CURVA 90º FF ESG. DN 150</t>
  </si>
  <si>
    <t xml:space="preserve">   DEFLETOR LATERAL EM FIBRA DE VIDRO COM A</t>
  </si>
  <si>
    <t xml:space="preserve">   ENVELOPE DE CONCRETO TIPO A FCK = 13,5 M</t>
  </si>
  <si>
    <t xml:space="preserve">94972 </t>
  </si>
  <si>
    <t xml:space="preserve">   CONCRETO FCK = 30MPA, TRAÇO 1:2,1:2,5 (CIMENTO/ AREIA MÉDIA/ BRITA 1)  - PREPARO MECÂNICO COM BETONEIRA 600 L. AF_07/2016</t>
  </si>
  <si>
    <t xml:space="preserve">79460 </t>
  </si>
  <si>
    <t xml:space="preserve">   PINTURA EPOXI, DUAS DEMAOS</t>
  </si>
  <si>
    <t xml:space="preserve">74156/3 </t>
  </si>
  <si>
    <t xml:space="preserve">   ESTACA A TRADO (BROCA) DIAMETRO = 20 CM, EM CONCRETO MOLDADO IN LOCO, 15 MPA, SEM ARMACAO.</t>
  </si>
  <si>
    <t xml:space="preserve">92758 </t>
  </si>
  <si>
    <t xml:space="preserve">   PROTEÇÃO SUPERFICIAL DE CANAL EM GABIÃO TIPO SACO, DIÂMETRO DE 65 CENTÍMETROS, ENCHIMENTO MANUAL COM PEDRA DE MÃO TIPO RACHÃO - FORNECIMENTO E EXECUÇÃO. AF_12/2015</t>
  </si>
  <si>
    <t xml:space="preserve">   LANÇAMENTO COM USO DE BOMBA, ADENSAMENTO E ACABAMENTO DE CONCRETO EM ESTRUTURAS. AF_12/2015</t>
  </si>
  <si>
    <t xml:space="preserve">   EFJGS10 DN 100M</t>
  </si>
  <si>
    <t xml:space="preserve">   EFJGS10 DN 150M</t>
  </si>
  <si>
    <t xml:space="preserve">   EXTREMIDADE FERRO FUNDIDO EPF10 X 100M</t>
  </si>
  <si>
    <t xml:space="preserve">   EXTREMIDADE FERRO FUNDIDO EPFAV10 X 100M</t>
  </si>
  <si>
    <t xml:space="preserve">   EXTREMIDADE FERRO FUNDIDO EPFAV10 X 150M</t>
  </si>
  <si>
    <t xml:space="preserve">   EXTREMIDADE FERRO FUNDIDO EPFAV10 X 80M</t>
  </si>
  <si>
    <t xml:space="preserve">   FLANCE CEGO FOFO ESG. PN 10 DN 100</t>
  </si>
  <si>
    <t xml:space="preserve">   FLANCE CEGO FOFO ESG. PN 10 DN 150</t>
  </si>
  <si>
    <t xml:space="preserve">   GRADE PARA LIMPEZA DO T.P.</t>
  </si>
  <si>
    <t xml:space="preserve">   GRAMPO TIPO UNHA EM LATÃO</t>
  </si>
  <si>
    <t xml:space="preserve">   GUARDA CORPO PRFV PULTRUDADO </t>
  </si>
  <si>
    <t xml:space="preserve">   JUNTA GIBAULT FOFO DN 100</t>
  </si>
  <si>
    <t xml:space="preserve">     LUMINÁRIA TIPO ARANDELA, COM DUAS LAMP</t>
  </si>
  <si>
    <t xml:space="preserve">   LUMINÁRIA TIPO CALHA DE SOBREPOR</t>
  </si>
  <si>
    <t xml:space="preserve">   LUVA FOFO ESG. BB JE DN 100</t>
  </si>
  <si>
    <t xml:space="preserve">   LUVA FOFO ESG. BB JE DN 150</t>
  </si>
  <si>
    <t xml:space="preserve">   MANGOTE DE BORRACHA 1 1/2"</t>
  </si>
  <si>
    <t xml:space="preserve">73873/3 </t>
  </si>
  <si>
    <t xml:space="preserve">   LEITO FILTRANTE - COLOCACAO DE AREIA NOS FILTROS</t>
  </si>
  <si>
    <t xml:space="preserve">   AREIA GROSSA - POSTO JAZIDA/FORNECEDOR (RETIRADO NA JAZIDA, SEM TRANSPORTE)</t>
  </si>
  <si>
    <t xml:space="preserve">   CAMADA HORIZONTAL DRENANTE C/ PEDRA BRITADA 1 E 2</t>
  </si>
  <si>
    <t xml:space="preserve">   CAMADA DRENANTE COM BRITA NUM 3</t>
  </si>
  <si>
    <t xml:space="preserve">72132 </t>
  </si>
  <si>
    <t xml:space="preserve">   ALVENARIA EM TIJOLO CERAMICO MACICO 5X10X20CM 1/2 VEZ (ESPESSURA 10CM), ASSENTADO COM ARGAMASSA TRACO 1:2:8 (CIMENTO, CAL E AREIA)</t>
  </si>
  <si>
    <t xml:space="preserve">   PARAFUSOS PARA FLANGE ¢16 X 80MM</t>
  </si>
  <si>
    <t xml:space="preserve">   PARAFUSOS PARA FLANGE ¢20 X 90MM</t>
  </si>
  <si>
    <t xml:space="preserve">   PLACA COM FURO CENTRAL, 2"X4"</t>
  </si>
  <si>
    <t xml:space="preserve">   PLACA PLANA PULTRUDADA 2290X2290</t>
  </si>
  <si>
    <t xml:space="preserve">   PLACA PLANA PULTRUDADA 2290X2180</t>
  </si>
  <si>
    <t xml:space="preserve">   PLACA PLANA PULTRUDADA 2180X2180</t>
  </si>
  <si>
    <t xml:space="preserve">88240 </t>
  </si>
  <si>
    <t xml:space="preserve">   AJUDANTE DE ESTRUTURA METÁLICA COM ENCARGOS COMPLEMENTARES</t>
  </si>
  <si>
    <t xml:space="preserve">88278 </t>
  </si>
  <si>
    <t xml:space="preserve">   MONTADOR DE ESTRUTURA METÁLICA COM ENCARGOS COMPLEMENTARES</t>
  </si>
  <si>
    <t xml:space="preserve">   PERFIL "I" DE ACO LAMINADO, "I" 203  X  34,3</t>
  </si>
  <si>
    <t xml:space="preserve">   PLACA VERTEDOURA EM PRFV</t>
  </si>
  <si>
    <t xml:space="preserve">    POSTE METÁLICO, COM DUAS LUMINÁRIA </t>
  </si>
  <si>
    <t xml:space="preserve">    POSTE METÁLICO, COM UMA LUMINÁRIA </t>
  </si>
  <si>
    <t xml:space="preserve">88248 </t>
  </si>
  <si>
    <t xml:space="preserve">   AUXILIAR DE ENCANADOR OU BOMBEIRO HIDRÁULICO COM ENCARGOS COMPLEMENTARES</t>
  </si>
  <si>
    <t xml:space="preserve">88321 </t>
  </si>
  <si>
    <t xml:space="preserve">   TÉCNICO DE LABORATÓRIO COM ENCARGOS COMPLEMENTARES</t>
  </si>
  <si>
    <t xml:space="preserve">91678 </t>
  </si>
  <si>
    <t xml:space="preserve">   ENGENHEIRO SANITARISTA COM ENCARGOS COMPLEMENTARES</t>
  </si>
  <si>
    <t xml:space="preserve">   ENERGIA ELÉTRICA</t>
  </si>
  <si>
    <t xml:space="preserve">   FORNECIMENTO DE ÁGUA</t>
  </si>
  <si>
    <t xml:space="preserve">   ANÁLISE LABORATORIAIS, ESGOTO BRUTO</t>
  </si>
  <si>
    <t xml:space="preserve">   MATERIAIS DE LIMPEZA DIVERSOS</t>
  </si>
  <si>
    <t xml:space="preserve">   QUEIMADOR DE GÁS TIPO FLARE</t>
  </si>
  <si>
    <t xml:space="preserve">   REDUÇÃO FOFO FF DN 150X100 RFF</t>
  </si>
  <si>
    <t xml:space="preserve">   REDUÇÃO FOFO PB DN 200X150 RJGS</t>
  </si>
  <si>
    <t xml:space="preserve">   REFIL COM PÓ SOLDA EXOTÉRMICA</t>
  </si>
  <si>
    <t xml:space="preserve">   RESERVATÓRIO ELEVADO METÁLICO, 5M3</t>
  </si>
  <si>
    <t xml:space="preserve">   SEPARADOR TRIFÁSICO EM FIBRA DE VIDRO</t>
  </si>
  <si>
    <t xml:space="preserve">   CADEADO SIMPLES/COMUM, EM LATAO MACICO CROMADO, LARGURA DE 25 MM,  HASTE DE ACO TEMPERADO, CEMENTADO (NAO LONGA), INCLUI 2 CHAVES</t>
  </si>
  <si>
    <t xml:space="preserve">   CORRENTE DE ELOS SOLDADOS, GALVANIZADOS E ZINCADOS, DIAMETRO 6,5 MM</t>
  </si>
  <si>
    <t xml:space="preserve">   TAMPA EM PRFV, DIMENSÕES (1200X2400)MM</t>
  </si>
  <si>
    <t xml:space="preserve">   TAMPA EM PRFV, DIMENSÕES (1500X1400)MM</t>
  </si>
  <si>
    <t xml:space="preserve">   TAMPA EM PRFV, DIMENSÕES (1500X900)MM</t>
  </si>
  <si>
    <t xml:space="preserve">   TAMPA EM PRFV, DIMENSÕES (1700X700)MM</t>
  </si>
  <si>
    <t xml:space="preserve">   CHUMBADOR DE ACO, DIAMETRO 1/2", COMPRIMENTO 75 MM</t>
  </si>
  <si>
    <t xml:space="preserve">   TÊ FOFO ESG. FFF PN10 DN 100</t>
  </si>
  <si>
    <t xml:space="preserve">   TÊ FOFO ESG. FFF PN10 DN 150</t>
  </si>
  <si>
    <t xml:space="preserve">   TÊ FOFO JGS DN 150</t>
  </si>
  <si>
    <t xml:space="preserve">   TÊ FOFO JGS DN 150X100</t>
  </si>
  <si>
    <t xml:space="preserve">   TÊ FOFO JGS DN 200X150</t>
  </si>
  <si>
    <t xml:space="preserve">   TERMINAL AÉREO PARA SPDA </t>
  </si>
  <si>
    <t xml:space="preserve">   TOCO FERRO FUNDIDO TOF10/16X 100 X 250MM</t>
  </si>
  <si>
    <t xml:space="preserve">   TOMADA 3P+T TIPO INDUSTRIAL, 16A, 250V, </t>
  </si>
  <si>
    <t xml:space="preserve">   TUBO FOFO CILINDRICO DN 100X0,65M</t>
  </si>
  <si>
    <t xml:space="preserve">   TUBO FOFO CILINDRICO DN 100X3,00M</t>
  </si>
  <si>
    <t xml:space="preserve">   TUBO FOFO CILINDRICO DN 100X3,60M</t>
  </si>
  <si>
    <t xml:space="preserve">   TUBO FOFO CILINDRICO DN 100X4,50M</t>
  </si>
  <si>
    <t xml:space="preserve">   TUBO FOFO CILINDRICO DN 150X1,00M</t>
  </si>
  <si>
    <t xml:space="preserve">   TUBO FOFO CILINDRICO DN 200X3,10M</t>
  </si>
  <si>
    <t xml:space="preserve">   TUBO FOFO ESG. PB K7 DN 200</t>
  </si>
  <si>
    <t xml:space="preserve">   TUBO FOFO FF PN10 DN 100X2,00M</t>
  </si>
  <si>
    <t xml:space="preserve">   TUBO FOFO FF PN10 DN 100X2,70M</t>
  </si>
  <si>
    <t xml:space="preserve">   TUBO FOFO FF PN10 DN 150X0,60M</t>
  </si>
  <si>
    <t xml:space="preserve">   TUBO FOFO FF PN10 DN 150X1,00M</t>
  </si>
  <si>
    <t xml:space="preserve">   TUBO FOFO FF PN10 DN 150X3,70M</t>
  </si>
  <si>
    <t xml:space="preserve">   TUBO FOFO FF PN10 DN 150X4,30M</t>
  </si>
  <si>
    <t xml:space="preserve">   TUBO FOFO PF PN10 DN 100X1,00M</t>
  </si>
  <si>
    <t xml:space="preserve">   TUBO FOFO PF PN10 DN 100X1,45M</t>
  </si>
  <si>
    <t xml:space="preserve">   TUBO FOFO PF PN10 DN 100X1,75M</t>
  </si>
  <si>
    <t xml:space="preserve">   TUBO FOFO PF PN10 DN 100X2,10M</t>
  </si>
  <si>
    <t xml:space="preserve">   TUBO FOFO PF PN10 DN 150X0,80M</t>
  </si>
  <si>
    <t xml:space="preserve">   TUBO FOFO PF PN10 DN 150X5,80M</t>
  </si>
  <si>
    <t xml:space="preserve">   VÁLVULA DE RETENÇÃO PORT. UNICA DN 100</t>
  </si>
  <si>
    <t xml:space="preserve">   VÁLVULA EURO23 C/ FLANGES R23AFC10 DN150</t>
  </si>
  <si>
    <t xml:space="preserve">   VÁLVULA EURO23 C/ FLANGES R23AFV10 DN100</t>
  </si>
  <si>
    <t xml:space="preserve">   VÁLVULA EURO23 C/ FLANGES R23AFV10 DN150</t>
  </si>
  <si>
    <t>OFICIAL, INCLUSIVE ES E ENCARGOS COMPLEMENTARES</t>
  </si>
  <si>
    <t>SERVENTE, INCLUSIVE ES E ENCARGOS COMPLEMENTARES</t>
  </si>
  <si>
    <t>AUXILIAR DE OFICIAL, INCLUSIVE ES E ENCARGOS COMPLEMENTARES</t>
  </si>
  <si>
    <t>MOTORISTA - VEICULO PESADO, INCLUSIVE ES E ENCARGOS COMPLEMENTARES</t>
  </si>
  <si>
    <t>TRUCAGEM PARA CAMINHAO, INCLUSIVE MONTAGEM E PNEUS</t>
  </si>
  <si>
    <t>DESENHISTA TECNICO (CADISTA) INCLUSIVE ES E ENCARGOS COMPLEMENTARES</t>
  </si>
  <si>
    <t>Unitário Sem BDI $</t>
  </si>
  <si>
    <t>Custo Total sem BDI $</t>
  </si>
  <si>
    <t>Unitário Com BDI $</t>
  </si>
  <si>
    <t>Custo Total com BDI $</t>
  </si>
  <si>
    <t>SE12000/B0/INT01/INT01/O*330</t>
  </si>
  <si>
    <t>BDI: 30,54%   ADM: 20,98%</t>
  </si>
  <si>
    <r>
      <rPr>
        <b/>
        <sz val="9"/>
        <rFont val="Arial"/>
        <family val="2"/>
      </rPr>
      <t>LOCALIDADE</t>
    </r>
    <r>
      <rPr>
        <sz val="9"/>
        <rFont val="Arial"/>
        <family val="2"/>
      </rPr>
      <t>: ORATÓRIOS</t>
    </r>
  </si>
  <si>
    <r>
      <rPr>
        <b/>
        <sz val="9"/>
        <rFont val="Arial"/>
        <family val="2"/>
      </rPr>
      <t>PROJETO:</t>
    </r>
    <r>
      <rPr>
        <sz val="9"/>
        <rFont val="Arial"/>
        <family val="2"/>
      </rPr>
      <t xml:space="preserve">  SES ORATÓRIOS  -    Pep: SE12000/B0</t>
    </r>
  </si>
  <si>
    <r>
      <rPr>
        <b/>
        <sz val="9"/>
        <rFont val="Arial"/>
        <family val="2"/>
      </rPr>
      <t>ELABORADO POR:</t>
    </r>
    <r>
      <rPr>
        <sz val="9"/>
        <rFont val="Arial"/>
        <family val="2"/>
      </rPr>
      <t xml:space="preserve"> JOANA TALIBERTI</t>
    </r>
  </si>
  <si>
    <r>
      <rPr>
        <b/>
        <sz val="9"/>
        <rFont val="Arial"/>
        <family val="2"/>
      </rPr>
      <t>DATA:</t>
    </r>
    <r>
      <rPr>
        <sz val="9"/>
        <rFont val="Arial"/>
        <family val="2"/>
      </rPr>
      <t xml:space="preserve">  10/05/2018</t>
    </r>
  </si>
  <si>
    <r>
      <rPr>
        <b/>
        <sz val="9"/>
        <rFont val="Arial"/>
        <family val="2"/>
      </rPr>
      <t>BASE DE DADOS:</t>
    </r>
    <r>
      <rPr>
        <sz val="9"/>
        <rFont val="Arial"/>
        <family val="2"/>
      </rPr>
      <t xml:space="preserve"> SIDM1017 - SINAPI - DESONERADA</t>
    </r>
  </si>
  <si>
    <t>LAVATÓRIO LOUÇA BRANCA SUSPENSO, 29,5 X 39CM OU EQUIVALENTE, PADRÃO POPULAR, INCLUSO SIFÃO FLEXÍVEL EM PVC, VÁLVULA E ENGATE FLEXÍVEL 30CM EM PLÁSTICO E TORNEIRA CROMADA DE MESA</t>
  </si>
  <si>
    <t>CALHA CONCRETO SIMPLES, MEIA CANA DE CONCRETO, DIÃMETRO 300MM</t>
  </si>
  <si>
    <t xml:space="preserve">ESCAVAÇÃO MECANIZADA DE VALA COM PROFUNDIDADE ATÉ 1,5 M (MÉDIA ENTRE MONTANTE E JUSANTE/UMA COMPOSIÇÃO POR TRECHO) COM RETROESCAVADEIRA (CAPACIDADE DA CAÇAMBA DA RETRO: 0,26 M3 </t>
  </si>
  <si>
    <t>Custo SEM BDI $</t>
  </si>
  <si>
    <t>ESTRUTURA DO ORÇAMENTO</t>
  </si>
  <si>
    <t>QUADRO DE COMANDO DE MOTORES, 5CV (PENEIRA), 220V, CONFORME DIAGRAMA TRIFILAR E QUADRO COM LISTA DE EQUIPAMENTOS DO QCM, VER DESENHO 04/10</t>
  </si>
  <si>
    <t>QUADRO EM CHAPA DE AÇO SAE 1008 (QICA), COM PINTURA ANTI-CORROSIVA PROVIDO DE PORTA, COMPLETO, VER DESENHO 05/10</t>
  </si>
  <si>
    <t>CERCA ALAMBRADO (TELA DE ARAME GALVANIZADO) COM MOUROES DE CONCRETO CONFORME PADRAO COPASA P.126</t>
  </si>
  <si>
    <t>MOBILIZACAO E DESMOBILIZACAO DE EQUIPE, EQUIPAMENTOS E MATERIAIS PARA APLICACAO DE REVESTIMENTO EM RESINA ESTER VINILICA REFORCADA COM FIBRA DE VIDRO PARA PROTEÇÃO E ESTRUTURAS</t>
  </si>
  <si>
    <t>65000076</t>
  </si>
  <si>
    <t>35000044 - SERVENTE, INCLUSIVE ES E ENCARGOS COMPLEMENTARES</t>
  </si>
  <si>
    <t>35000127 - MOURAO DE AMARRACAO, PONTA VIRADA 45 GRAUS, SECAO T, COM 21 FUROS, FABRICADO EM CONCRETO ARMADO VIBRADO, CONFORME PROJETO P-COPASA 1 26/-,  L = 2,20 +/- 0,0</t>
  </si>
  <si>
    <t>35000041 - OFICIAL, INCLUSIVE ES E ENCARGOS COMPLEMENTARES</t>
  </si>
  <si>
    <t>35000129 - MOURAO DE ESCORA, TIPO ESTICADOR, FABRICADO EM CONCRETO ARMADO VIBRADO, CONFORME PROJETO P-COPASA 126/-,  L = 2,50 +/- 0,05 M.</t>
  </si>
  <si>
    <t>35000130 - MOURAO INTERMEDIARIO, PONTA VIRADA 45 GRAUS, SECAO T, COM 21 FUROS, FABRICADO EM CONCRETO ARMADO VIBRADO, CONFORME PROJETO P-COPASA 126/-,  L = 2,80 +/- 0,0</t>
  </si>
  <si>
    <t>35000615 - ARAME FARPADO GALVANIZADO, CLASSE 250 - 14 BWG - 2,1 MM</t>
  </si>
  <si>
    <t>35000617 - ARAME GALVANIZADO FIO 16 BWG - 1,65 MM (0,01666 KG / M)</t>
  </si>
  <si>
    <t>35000646 - TELA TRANCADA EM ARAME GALVANIZADO, FIO 12 BWG - 2,76 MM, MALHA DE 60 X 60 MM</t>
  </si>
  <si>
    <t>65000152 - ESCAVACAO MAN VALAS SECO P&lt;=1,5M</t>
  </si>
  <si>
    <t>65000094 - ALVENARIA ELEVACAO E=10CM - BLOCO CONC</t>
  </si>
  <si>
    <t>65000130 - PINTURA CAIACAO</t>
  </si>
  <si>
    <t>65003745 - CONCRETO MAGRO</t>
  </si>
  <si>
    <t xml:space="preserve">                                              LISTA DE INSUMOS ESPECÍFICOS DO ORÇAMENTO</t>
  </si>
  <si>
    <t>QUADRO DISTRIBUIÇÃO DE CIRCUITOS, TIPO EMBUTIR/SOBREPOR, FABRICADO EM CHAPA DE AÇO 1,5 MM,COM ACABAMENTO INTERNO E EXTERNO EM TINTA CINZA CLARO, CONFORME PROJETO ELÉTRICO.</t>
  </si>
  <si>
    <t>QUADRO GERAL DE BAIXA TENSÃO, TIPO AUTOSUPORTADO, FABRICADO EM CHAPA DE AÇO 1,5 MM,COM ACABAMENTO INTERNO E EXTERNO EM TINTA CINZA CLARO, 220V, CONFORME PROJETO ELÉTRICO.</t>
  </si>
  <si>
    <t>35000684</t>
  </si>
  <si>
    <t>35000688</t>
  </si>
  <si>
    <t>35000203</t>
  </si>
  <si>
    <t>35000615</t>
  </si>
  <si>
    <t>ARAME FARPADO GALVANIZADO, CLASSE 250 - 14 BWG - 2,1 MM</t>
  </si>
  <si>
    <t>35000617</t>
  </si>
  <si>
    <t>ARAME GALVANIZADO FIO 16 BWG - 1,65 MM (0,01666 KG / M)</t>
  </si>
  <si>
    <t>35000592</t>
  </si>
  <si>
    <t>35000043</t>
  </si>
  <si>
    <t>35000047</t>
  </si>
  <si>
    <t>AUXILIAR DE OPERADOR DE MAQUINAS PESADAS, INCLUSIVE ES E ENCARGOS COMPLEMENTARES</t>
  </si>
  <si>
    <t>35000035</t>
  </si>
  <si>
    <t>AUXILIAR DE TOPOGRAFIA INCLUSIVE ES E ENCARGOS COMPLEMENTARES</t>
  </si>
  <si>
    <t>35000981</t>
  </si>
  <si>
    <t>35000842</t>
  </si>
  <si>
    <t>BASCULA FABRICADA EM ACO SAE 1020, ESPESSURA DE 3/16", C/ SISTEMA ARTICULADOR TIPO LEQUE, CAPACIDADE RASA DE 5,00 M3, INSTALADA SOBR E CHASSI DE CAMINHAO</t>
  </si>
  <si>
    <t>35000737</t>
  </si>
  <si>
    <t>BETONEIRA, CAPACIDADE 400 L, MOTOR DIESEL 7 HP, SEM CARREGADOR</t>
  </si>
  <si>
    <t>35000255</t>
  </si>
  <si>
    <t>BLOCOS DE CONCRETO NAO VAZADO (40 X 20 X 10 CM)</t>
  </si>
  <si>
    <t>35000596</t>
  </si>
  <si>
    <t>35000597</t>
  </si>
  <si>
    <t>35000693</t>
  </si>
  <si>
    <t>35000692</t>
  </si>
  <si>
    <t>35000600</t>
  </si>
  <si>
    <t>35000589</t>
  </si>
  <si>
    <t>CAL VIRGEM</t>
  </si>
  <si>
    <t>35000843</t>
  </si>
  <si>
    <t>CARROCERIA FIXA EM MADEIRA DE LEI, COM MALHAL, PARACHOQUE, LAMEIROS DE BORRACHA, GRAMPOS, FIXADORES, PINTADA E MONTADA, SOBRE CHASSI  DE CAMINHAO, COM (6,80 X 2,</t>
  </si>
  <si>
    <t>35000837</t>
  </si>
  <si>
    <t>CHASSI DE CAMINHAO TOCO, PBT 11,8 T, MOTOR DIESEL POTENCIA MINIMA DE 162 CV</t>
  </si>
  <si>
    <t>35000591</t>
  </si>
  <si>
    <t>35000744</t>
  </si>
  <si>
    <t>COMPRESSOR DE 149 PCM, MOTOR DIESEL 63 HP, ATLAS COPCO MODELO XAS 76 OU SIMILAR</t>
  </si>
  <si>
    <t>35000089</t>
  </si>
  <si>
    <t>35000091</t>
  </si>
  <si>
    <t>35000132</t>
  </si>
  <si>
    <t>35000810</t>
  </si>
  <si>
    <t>CONJUNTO DE EMBREAGEM INDUSTRIAL COMPLETO PARA MOTOR DIESEL, MODELO R-13-305</t>
  </si>
  <si>
    <t>35000673</t>
  </si>
  <si>
    <t>35000656</t>
  </si>
  <si>
    <t>35000038</t>
  </si>
  <si>
    <t>35000084</t>
  </si>
  <si>
    <t>35000682</t>
  </si>
  <si>
    <t>35001043</t>
  </si>
  <si>
    <t>ENGENHEIRO NÍVEL I FAIXA III INCLUSIVE ES E ENCARGOS COMPLEMENTARES</t>
  </si>
  <si>
    <t>35000788</t>
  </si>
  <si>
    <t>ESCAVADEIRA HIDRAULICA SOBRE ESTEIRAS KOMATSU PC 150 SE-5, CACAMBA 0,70 M3, MOTOR DIESEL 103 HP OU SIMILAR</t>
  </si>
  <si>
    <t>35000806</t>
  </si>
  <si>
    <t>ESTACA - BATE ESTACA 40 TONELADAS, TORRE DE 9,0M - 50/60 GOLPES /MIN, MAGAN IM 850-PM OU EQUIVALENTE</t>
  </si>
  <si>
    <t>35000805</t>
  </si>
  <si>
    <t>ESTACA - BATE ESTACA 80 TONELADAS, TORRE DE 12,6M - 30/40 GOLPES/MIN, MAGAN IM 1200-PM OU EQUIVALENTE</t>
  </si>
  <si>
    <t>35000817</t>
  </si>
  <si>
    <t>ESTACAO TOTAL - TOPCON GTS-212, LEITURA ANGULAR 1 SEG., PRECISAO 6 SEGS., ACOMPANHA 2 PRISMAS</t>
  </si>
  <si>
    <t>35000121</t>
  </si>
  <si>
    <t>35000736</t>
  </si>
  <si>
    <t>GUINCHO DE COLUNA ELETRICO, TRIFASICO, COM CABO, CAPACIDADE 330 KG E CACAMBA DE 60 LITROS</t>
  </si>
  <si>
    <t>35000675</t>
  </si>
  <si>
    <t>35000831</t>
  </si>
  <si>
    <t>KOMBI STANDARD (FURGAO OU UTILITARIO), ZERO KM, MOTOR GASOLINA 86 HP, VOLKSWAGEN OU SIMILAR</t>
  </si>
  <si>
    <t>35000690</t>
  </si>
  <si>
    <t>35000602</t>
  </si>
  <si>
    <t>35000681</t>
  </si>
  <si>
    <t>35001121</t>
  </si>
  <si>
    <t>35000980</t>
  </si>
  <si>
    <t>35001261</t>
  </si>
  <si>
    <t>35000808</t>
  </si>
  <si>
    <t>MOTOR DIESEL,COMPLETO, POTENCIA MINIMA DE 68 HP, TURBO-ALIMENTADO, MARCA PERKINS, MOD. 4236, OU SIMILAR</t>
  </si>
  <si>
    <t>35000048</t>
  </si>
  <si>
    <t>35000127</t>
  </si>
  <si>
    <t>MOURAO DE AMARRACAO, PONTA VIRADA 45 GRAUS, SECAO T, COM 21 FUROS, FABRICADO EM CONCRETO ARMADO VIBRADO, CONFORME PROJETO P-COPASA 1 26/-,  L = 2,20 +/- 0,05 M.</t>
  </si>
  <si>
    <t>35000130</t>
  </si>
  <si>
    <t>MOURAO INTERMEDIARIO, PONTA VIRADA 45 GRAUS, SECAO T, COM 21 FUROS, FABRICADO EM CONCRETO ARMADO VIBRADO, CONFORME PROJETO P-COPASA 126/-,  L = 2,80 +/- 0,06 M.</t>
  </si>
  <si>
    <t>35000129</t>
  </si>
  <si>
    <t>MOURAO DE ESCORA, TIPO ESTICADOR, FABRICADO EM CONCRETO ARMADO VIBRADO, CONFORME PROJETO P-COPASA 126/-,  L = 2,50 +/- 0,05 M.</t>
  </si>
  <si>
    <t>35000041</t>
  </si>
  <si>
    <t>35000301</t>
  </si>
  <si>
    <t>OLEO DE LINHACA</t>
  </si>
  <si>
    <t>35000122</t>
  </si>
  <si>
    <t>35000049</t>
  </si>
  <si>
    <t>OPERADOR DE MAQUINAS PESADAS, INCLUSIVE ES E ENCARGOS COMPLEMENTARES</t>
  </si>
  <si>
    <t>35000760</t>
  </si>
  <si>
    <t>PERFURATRIZ PNEUMATICA MANUAL, PESO MINIMO DE 23 KG, FREQUENCIA MINIMA DE 2040 IMPACTOS POR MINUTO, 215 RPM</t>
  </si>
  <si>
    <t>35000601</t>
  </si>
  <si>
    <t>35000685</t>
  </si>
  <si>
    <t>35000640</t>
  </si>
  <si>
    <t>35000985</t>
  </si>
  <si>
    <t>RADIO COMUNICADOR PORTATIL - PAR, ALCANCE DE 2 A 3 KM, COM BASE, RECARREGADOR E BATERIA RECARREGAVEL, MARCA SHACK, MOTOROLA OU SIMILAR</t>
  </si>
  <si>
    <t>35001260</t>
  </si>
  <si>
    <t>35000758</t>
  </si>
  <si>
    <t>ROMPEDOR PNEUMATICO MANUAL, PESO MINIMO DE 32 KG E FREQUENCIA MINIMA DE 1110 IMPACTOS POR MINUTO</t>
  </si>
  <si>
    <t>35000611</t>
  </si>
  <si>
    <t>35000044</t>
  </si>
  <si>
    <t>35000646</t>
  </si>
  <si>
    <t>TELA TRANCADA EM ARAME GALVANIZADO, FIO 12 BWG - 2,76 MM, MALHA DE 60 X 60 MM</t>
  </si>
  <si>
    <t>35000979</t>
  </si>
  <si>
    <t>35000839</t>
  </si>
  <si>
    <t>35000742</t>
  </si>
  <si>
    <t>VIBRADOR DE IMERSAO, MOTOR A GASOLINA, POTENCIA DE 5,0 HP, DYNAPAC AZ 47 OU SIMILAR, INCLUSIVE MANGOTE COM NO MINIMO 5 M DE COMPRIME NTO.</t>
  </si>
  <si>
    <t xml:space="preserve">                                              LISTA DE INSUMOS DA BASE DE DADOS DO SINAPI</t>
  </si>
  <si>
    <t>SE12000/B0</t>
  </si>
  <si>
    <t>65003655</t>
  </si>
  <si>
    <t>65003838</t>
  </si>
  <si>
    <t>65000168</t>
  </si>
  <si>
    <t>65003653</t>
  </si>
  <si>
    <t>65000250</t>
  </si>
  <si>
    <t>65000317</t>
  </si>
  <si>
    <t>65003839</t>
  </si>
  <si>
    <t>65000066</t>
  </si>
  <si>
    <t>65001150</t>
  </si>
  <si>
    <t>65003743</t>
  </si>
  <si>
    <t>65001149</t>
  </si>
  <si>
    <t>65001147</t>
  </si>
  <si>
    <t>65000010</t>
  </si>
  <si>
    <t>CAIXA DE AÇO ESMALTADA, DIMENSÃO 3"X3"</t>
  </si>
  <si>
    <t>73798/3</t>
  </si>
  <si>
    <t>- DUTO ESPIRAL FLEXIVEL SINGELO PEAD D=75MM(3") REVESTIDO COM PVC COM FIO GUIA DE ACO GALVANIZADO, LANCADO DIRETO NO SOLO, INCL CONEXOES</t>
  </si>
  <si>
    <t xml:space="preserve">       V0000091 - TERMINAL AÉREO PARA SPDA </t>
  </si>
  <si>
    <t xml:space="preserve">       V0000092 - CAIXA DE INSPEÇÃO SUSPENSA EM PVC Ø 1”</t>
  </si>
  <si>
    <t xml:space="preserve">       V0000097 -   DISPOSITIVO DE PROTEÇÃO CONTRA SURTOS </t>
  </si>
  <si>
    <t xml:space="preserve">       V0000098 -   FONTE DE ALIMENTAÇÃO CHAVEADA</t>
  </si>
  <si>
    <t xml:space="preserve">       V0000099 - MONITOR TRIFÁSICO CONTRA FALTA DE FASE</t>
  </si>
  <si>
    <t xml:space="preserve">       72328  - FUSÍVEL TIPO "DIAZED", TIPO RÁPIDO OU RETARDADO - 35/63A - FORNECIMENTO E INSTALACAO</t>
  </si>
  <si>
    <t xml:space="preserve">       V0000100 - VOLTÍMETRO FERRO MÓVEL C/ LEITURA DIRETA</t>
  </si>
  <si>
    <t xml:space="preserve">       V0000101 - CHAVE COMUTADORA PARA VOLTÍMETRO</t>
  </si>
  <si>
    <t xml:space="preserve">       V0000102 - DISJUNTOR MOTOR PARA MANOBRA E PROTEÇÃO </t>
  </si>
  <si>
    <t xml:space="preserve">       V0000103 - CONTATOR DE FORÇA TRIPOLAR</t>
  </si>
  <si>
    <t xml:space="preserve">       V0000104 - CONTATOR AUXILIAR TROPICALIZADO</t>
  </si>
  <si>
    <t xml:space="preserve">       V0000105 - CHAVE SECCIONADORA SOB CARGA, TRIPOLAR</t>
  </si>
  <si>
    <t xml:space="preserve">       V0000106 - HORÍMETRO TOTALIZADOR DE HORAS ELETR.</t>
  </si>
  <si>
    <t xml:space="preserve">       74130/3  - DISJUNTOR TERMOMAGNETICO BIPOLAR PADRAO NEMA (AMERICANO) 10 A 50A 240V, FORNECIMENTO E INSTALACAO</t>
  </si>
  <si>
    <t xml:space="preserve">       74130/4  - DISJUNTOR TERMOMAGNETICO TRIPOLAR PADRAO NEMA (AMERICANO) 10 A 50A 240V, FORNECIMENTO E INSTALACAO</t>
  </si>
  <si>
    <t xml:space="preserve">       V0000107 - CHAVE FIM DE CURSO TIPO UNIVERSAL </t>
  </si>
  <si>
    <t xml:space="preserve">       V0000108 - LÂMPADA FLUORESCENTE COMPACTA </t>
  </si>
  <si>
    <t xml:space="preserve">       V0000109 - RESISTOR DE AQUECIMENTO COM POTÊNCIA ADE</t>
  </si>
  <si>
    <t xml:space="preserve">       V0000110 - TOMADA 2P+T, 10A, 250V, PADRÃO BRASILEIR</t>
  </si>
  <si>
    <t xml:space="preserve">       V0000111 - PORTA DOCUMENTOS </t>
  </si>
  <si>
    <t xml:space="preserve">       V0000112 - QUADRO CHAPA DE AÇO TRATADO, 600X500X300</t>
  </si>
  <si>
    <t xml:space="preserve">       V0000113 - RÉGUA DE BORNES</t>
  </si>
  <si>
    <t xml:space="preserve">       V0000114 - BARRAMENTO TRIFÁSICO, 220V E</t>
  </si>
  <si>
    <t xml:space="preserve">       V0000115 - BOTÃO DE COMANDO COMPLETO, COM ATUADOR </t>
  </si>
  <si>
    <t xml:space="preserve">       V0000116 - COMUTADOR COMPLETO DE 3 POSIÇÕES</t>
  </si>
  <si>
    <t xml:space="preserve">       V0000117 - SINALEIRO COM LED INTEGRADO, COR AMARELA</t>
  </si>
  <si>
    <t xml:space="preserve">       V0000118 - SINALEIRO COM LED INTEGRADO, COR VERM.</t>
  </si>
  <si>
    <t xml:space="preserve">       V0000119 - CONTATOR AUXILIAR TROPICALIZADO 2NA+2NF</t>
  </si>
  <si>
    <t xml:space="preserve">       V0000120 - CONTATOR AUXILIAR TROPICALIZADO 3NA+2NF</t>
  </si>
  <si>
    <t xml:space="preserve">       V0000121 - CONTATOR AUXILIAR TROPICALIZADO 4NA</t>
  </si>
  <si>
    <t xml:space="preserve">       V0000122 - RELÉ TEMPORIZADO COM RETARDO NA ENER.</t>
  </si>
  <si>
    <t xml:space="preserve">       V0000123 - BUZINA BITONAL OU PULSANTE</t>
  </si>
  <si>
    <t xml:space="preserve">       V0000124 - QUADRO, TIPO AUTOSUPORTADO</t>
  </si>
  <si>
    <t xml:space="preserve">       74130/5  - DISJUNTOR TERMOMAGNETICO TRIPOLAR PADRAO NEMA (AMERICANO) 60 A 100A 240V, FORNECIMENTO E INSTALACAO</t>
  </si>
  <si>
    <t xml:space="preserve">       V0000125 - TRANSFORMADOR DE CORRENTE, 100-5A</t>
  </si>
  <si>
    <t xml:space="preserve">       V0000126 -  TRANSFORMADOR DE POTENCIAL, 220-127V</t>
  </si>
  <si>
    <t xml:space="preserve">       V0000127 - MEDIDOR DE GRANDEZAS DIGITAL MULTIFUNÇÃO</t>
  </si>
  <si>
    <t xml:space="preserve">       V0000128 - INTERRUPTOR RESIDUAL, 30MA, 25A, 127V, M</t>
  </si>
  <si>
    <t xml:space="preserve">       V0000129 - INTERRUPTOR RESIDUAL, 30MA, 25A, 220V, B</t>
  </si>
  <si>
    <t xml:space="preserve">       V0000130 - QUADRO, TIPO SOBREPOR, 600X600X200MM</t>
  </si>
  <si>
    <t xml:space="preserve">       V0000093 - TOMADA 3P+T TIPO INDUSTRIAL, 16A, 250V, </t>
  </si>
  <si>
    <t xml:space="preserve">       V0000085 - CAIXA DE AÇO ESMALTADA, DIMENSÃO 3"X3"</t>
  </si>
  <si>
    <t xml:space="preserve">       V0000094 -   LUMINÁRIA TIPO ARANDELA, COM DUAS LAMP</t>
  </si>
  <si>
    <t xml:space="preserve">       V0000131 - POSTE DE AÇO ZINCADO Ø102MMX7,0M </t>
  </si>
  <si>
    <t xml:space="preserve">       V0000132 - TAMPÃO DE ALUMÍNIO Ø102MM </t>
  </si>
  <si>
    <t xml:space="preserve">       V0000133 - ARMAÇÃO SECUNDÁRIA DE 1 ESTRIBO C/ HASTE</t>
  </si>
  <si>
    <t xml:space="preserve">       V0000134 - CINTA DE AÇO ZINCADO Ø102MM C/ PARAFUSO </t>
  </si>
  <si>
    <t xml:space="preserve">       V0000135 - ELETRODUTO DE PVC RÍGIDO PESADO Ø50MM</t>
  </si>
  <si>
    <t xml:space="preserve">       V0000136 -  ISOLADOR ROLDANA PARA BAIXA TENSÃO</t>
  </si>
  <si>
    <t xml:space="preserve">       V0000137 - CABEÇOTE DE ALUMÍNIO 135 GRAUS Ø102MM</t>
  </si>
  <si>
    <t xml:space="preserve">       V0000138 - ARAME DE AÇO GALVANIZADO NÚMERO 14 BWG</t>
  </si>
  <si>
    <t xml:space="preserve">       V0000139 - CAIXA PARA MEDIDOR POLIFÁSICO </t>
  </si>
  <si>
    <t xml:space="preserve">       83483  - HASTE DE TERRA CANTONEIRA GALVANIZADA L=2,00M COM CONEXOES</t>
  </si>
  <si>
    <t xml:space="preserve">       V0000140 - PAR BUCHA E ARRUELA Ø50MM</t>
  </si>
  <si>
    <t xml:space="preserve">       91908  - CURVA 90 GRAUS PARA ELETRODUTO, PVC, ROSCÁVEL, DN 40 MM (1 1/4"), PARA CIRCUITOS TERMINAIS, INSTALADA EM LAJE - FORNECIMENTO E INSTALAÇÃO. AF_12/2015</t>
  </si>
  <si>
    <t xml:space="preserve">       93014  - LUVA PARA ELETRODUTO, PVC, ROSCÁVEL, DN 60 MM (2") - FORNECIMENTO E INSTALAÇÃO. AF_12/2015</t>
  </si>
  <si>
    <t xml:space="preserve">       V0000141 -  TERMINAL DE ATERRAMENTO PARA CABO </t>
  </si>
  <si>
    <t xml:space="preserve">       V0000142 - CAIXA DE PASSAGEM EM CHAPA DE AÇO </t>
  </si>
  <si>
    <t xml:space="preserve">       V0000143 - CONSTRUÇÃO DE PADRÃO EM ALVENARIA</t>
  </si>
  <si>
    <t xml:space="preserve">       V0000095 - BARRA DE ALUMÍNIO 30X5MM</t>
  </si>
  <si>
    <t>DISPOSITIVO DE PROTEÇÃO CONTRA SURTOS FORMADO POR VARISTOR DE ÓXIDO METÁLICO, TENSÃO DE  TRABALHO MÁXIMA 275VCA, NÍVEL DE PROTEÇÃO DE 1,4KV, E TENSÃO RESIDUAL DE 1,2KV -   MÁXIMA C</t>
  </si>
  <si>
    <t xml:space="preserve">FONTE DE ALIMENTAÇÃO CHAVEADA, ALTA EFICIÊNCIA, POUCA DISSIPAÇÃO DE CALOR, TENSÃO DE SAÍDA PRECISAMENTE CONTROLADA, ALIMENTAÇÃO POR REDE BIFÁSICA 220V-60HZ, SAÍDA EM   24VCC ± 3%, </t>
  </si>
  <si>
    <t>V0000136</t>
  </si>
  <si>
    <t xml:space="preserve"> ISOLADOR ROLDANA PARA BAIXA TENSÃO</t>
  </si>
  <si>
    <t>V0000141</t>
  </si>
  <si>
    <t xml:space="preserve"> TERMINAL DE ATERRAMENTO PARA CABO BITOLA 25MM2</t>
  </si>
  <si>
    <t>V0000126</t>
  </si>
  <si>
    <t xml:space="preserve"> TRANSFORMADOR DE POTENCIAL, 220-127V</t>
  </si>
  <si>
    <t>V0000138</t>
  </si>
  <si>
    <t>ARAME DE AÇO GALVANIZADO NÚMERO 14 BWG</t>
  </si>
  <si>
    <t>V0000133</t>
  </si>
  <si>
    <t xml:space="preserve">ARMAÇÃO SECUNDÁRIA DE 1 ESTRIBO C/ HASTE Ø16X150MM </t>
  </si>
  <si>
    <t>V0000114</t>
  </si>
  <si>
    <t>BARRAMENTO TRIFÁSICO, 220V EM COBRE ELETROLÍTICO</t>
  </si>
  <si>
    <t>V0000115</t>
  </si>
  <si>
    <t xml:space="preserve">BOTÃO DE COMANDO COMPLETO, COM ATUADOR MAIS BLOCO DE CONTATO PARA 1NA, SEM RETENÇÃO (IMPULSO), NÃO ILUMINADO, ATUADOR NA COR VERMELHA, NÃO SALIENTE (LISO), FURAÇÃO Ø22 MILÍMETROS, </t>
  </si>
  <si>
    <t>V0000123</t>
  </si>
  <si>
    <t>BUZINA BITONAL OU PULSANTE, 80DM MÍNIMO A 10 CENTÍMETROS DE DISTÂNCIA, ALIMENTAÇÃO PARA 24VCC, FURAÇÃO Ø22 MILÍMETROS</t>
  </si>
  <si>
    <t>V0000137</t>
  </si>
  <si>
    <t>CABEÇOTE DE ALUMÍNIO 135 GRAUS Ø102MM</t>
  </si>
  <si>
    <t>V0000142</t>
  </si>
  <si>
    <t>CAIXA DE PASSAGEM EM CHAPA DE AÇO 150X150X100MM(AXLXP)</t>
  </si>
  <si>
    <t>V0000139</t>
  </si>
  <si>
    <t>CAIXA PARA MEDIDOR POLIFÁSICO E DISJUNTOR, PADRÃO CEMIG, CM-2</t>
  </si>
  <si>
    <t>CHAVE COMUTADORA PARA VOLTÍMETRO, 4 POSIÇÕES: 0-RS-ST-TR, 16A, 600V</t>
  </si>
  <si>
    <t>V0000107</t>
  </si>
  <si>
    <t>CHAVE FIM DE CURSO TIPO UNIVERSAL COM ROLDANA, COM GRANDE RESISTÊNCIA MECÂNICA, CONTATOS 2NF COM CAPACIDADE PARA 6A EM 380V, GRAU DE PROTEÇÃO IP54, CONEXÕES ELÉTRICAS ATRAVÉS DE PA</t>
  </si>
  <si>
    <t>V0000105</t>
  </si>
  <si>
    <t>CHAVE SECCIONADORA SOB CARGA, TRIPOLAR, ABERTURA E FECHAMENTO SIMULTÂNEO DAS 3 FASES, CORRENTE NOMINAL MÍNIMA ABRANGENDO 1,25 VEZES A CORRENTE NOMINAL DO DISPOSITIVO DE PROTEÇÃO DE</t>
  </si>
  <si>
    <t>V0000134</t>
  </si>
  <si>
    <t>CINTA DE AÇO ZINCADO Ø102MM C/ PARAFUSO Ø16MM</t>
  </si>
  <si>
    <t>V0000116</t>
  </si>
  <si>
    <t>COMUTADOR COMPLETO DE 3 POSIÇÕES, COM ATUADOR MAIS BLOCO DE CONTATOS ABERTOS NA POSIÇÃO CENTRAL E FECHADOS NAS POSIÇÕES LATERAIS, COM RETENÇÃO, NÃO ILUMINADO, KNOB LONGO NA COR PRE</t>
  </si>
  <si>
    <t>V0000143</t>
  </si>
  <si>
    <t>CONSTRUÇÃO DE PADRÃO EM ALVENARIA</t>
  </si>
  <si>
    <t>V0000104</t>
  </si>
  <si>
    <t>CONTATOR AUXILIAR TROPICALIZADO, COM PROTEÇÃO CONTRA TOQUES ACIDENTAIS, ACIONAMENTO EM 24VCC, COM FAIXA DE OPERAÇÃO ENTRE 0,7 A 1,25 A TENSÃO DE COMANDO, CONSUMO MÁXIMO DA BOBINA D</t>
  </si>
  <si>
    <t>V0000119</t>
  </si>
  <si>
    <t>V0000120</t>
  </si>
  <si>
    <t>V0000121</t>
  </si>
  <si>
    <t>V0000103</t>
  </si>
  <si>
    <t>CONTATOR DE FORÇA TRIPOLAR, BOBINA PARA 220VCA, CONTATO AUXILIAR 1NA PARA ACIONAMENTO  DE MOTOR TRIFÁSICO COM CORRENTE NOMINAL MÍNIMA DE 25A</t>
  </si>
  <si>
    <t>V0000102</t>
  </si>
  <si>
    <t>DISJUNTOR MOTOR PARA MANOBRA E PROTEÇÃO DE MOTORES TRIFÁSICOS, AC3, FAIXA DE AJUSTE DO  DISPARADOR TÉRMICO ABRANGENDO 1,25 VEZES A CORRENTE NOMINAL DO MOTOR, DISPARADOR DE CURTO CI</t>
  </si>
  <si>
    <t>V0000135</t>
  </si>
  <si>
    <t>ELETRODUTO DE PVC RÍGIDO PESADO Ø50MM</t>
  </si>
  <si>
    <t>V0000106</t>
  </si>
  <si>
    <t>HORÍMETRO TOTALIZADOR DE HORAS ELETRÔNICO, CONTAGEM PROGRESSIVA, DISPLAY CRISTAL LÍQUIDO COM 8 DÍGITOS, MEMÓRIA COM BATERIA DE LITHIUM PARA 8 ANOS DE OPERAÇÃO, ACIONAMENTO DA CONTA</t>
  </si>
  <si>
    <t>V0000128</t>
  </si>
  <si>
    <t>INTERRUPTOR RESIDUAL, 30MA, 25A, 127V, MONOPOLAR</t>
  </si>
  <si>
    <t>V0000129</t>
  </si>
  <si>
    <t>INTERRUPTOR RESIDUAL, 30MA, 25A, 220V, BIPOLAR</t>
  </si>
  <si>
    <t>V0000108</t>
  </si>
  <si>
    <t>LÂMPADA FLUORESCENTE COMPACTA COM REATOR INCORPORADO, ALIMENTAÇÃO EM 220V-60HZ, FLUXO LUMINOSO MÍNIMO 900 LUMENS, BASE E27, POTÊNCIA DA LÂMPADA 15 WATTS MÍNIMO</t>
  </si>
  <si>
    <t>V0000127</t>
  </si>
  <si>
    <t>MEDIDOR DE GRANDEZAS DIGITAL, MULTIFUNÇÃO</t>
  </si>
  <si>
    <t>MONITOR TRIFÁSICO CONTRA FALTA DE FASE, ESCALA COM AJUSTE CONTÍNUO ENTRE -5 A +35%,   ALIMENTAÇÃO PARA 220V-60HZ, FORNECIDO EM CAIXA ABS PARA MONTAGEM INTERNA EM PAINEL  POR PARAFU</t>
  </si>
  <si>
    <t>V0000140</t>
  </si>
  <si>
    <t>PAR BUCHA E ARRUELA Ø50MM</t>
  </si>
  <si>
    <t>V0000111</t>
  </si>
  <si>
    <t>PORTA DOCUMENTOS INJETADO EM POLIESTIRENO DE ALTO IMPACTO, FIXAÇÃO POR FITA ADESIVA DUPLA FACE DE ALTA ADERÊNCIA, PARA DESENHOS TAMANHO A4</t>
  </si>
  <si>
    <t>V0000131</t>
  </si>
  <si>
    <t>POSTE DE AÇO ZINCADO Ø102MMX7,0M - TIPO PA4</t>
  </si>
  <si>
    <t>V0000112</t>
  </si>
  <si>
    <t>QUADRO EM CHAPA DE AÇO TRATADO, DIMENSÕES MÁXIMAS (600X500X300)MM, ALP, NA COR CINZA RAL 7032, USO ABRIGADO, GRAU DE PROTEÇÃO IP-55, PINTADO APÓS TRATAMENTO ANTI- CORROSIVO DA CHAP</t>
  </si>
  <si>
    <t>V0000124</t>
  </si>
  <si>
    <t>QUADRO, TIPO AUTOSUPORTADO, FABRICADO EM CHAPA DE  AÇO 1,5 MM,COM ACABAMENTO INTERNO E EXTERNO EM TINTA CINZA CLARO,   PROVIDO DE PORTA C/ FECHADURA,E DISPOSITIVO PARA COLOCAÇÃO DE</t>
  </si>
  <si>
    <t>V0000130</t>
  </si>
  <si>
    <t>QUADRO, TIPO SOBREPOR, FABRICADO EM CHAPA DE  AÇO 1,5 MM,COM ACABAMENTO INTERNO E EXTERNO EM TINTA CINZA CLARO, 600X600X200MM</t>
  </si>
  <si>
    <t>V0000113</t>
  </si>
  <si>
    <t>RÉGUA DE BORNES</t>
  </si>
  <si>
    <t>V0000122</t>
  </si>
  <si>
    <t>RELÉ TEMPORIZADO COM RETARDO NA ENERGIZAÇÃO, TROPICALIZADO, COM PROTEÇÃO CONTRA TOQUES ACIDENTAIS, ACIONAMENTO EM 24VCC, COM FAIXA DE OPERAÇÃO DE 0,3 A 30 MINUTOS, CONSUMO MÁXIMO D</t>
  </si>
  <si>
    <t>V0000109</t>
  </si>
  <si>
    <t xml:space="preserve">RESISTOR DE AQUECIMENTO COM POTÊNCIA ADEQUADA PARA EVITAR A CONDENSAÇÃO DO AR NO   INTERIOR DO QUADRO, FORNECIDO C/ TERMOSTATO REGULÁVEL </t>
  </si>
  <si>
    <t>V0000117</t>
  </si>
  <si>
    <t>SINALEIRO COM LED INTEGRADO, FURAÇÃO Ø22 MILÍMETROS, TENSÃO NOMINAL DE 24VCC, COR  AMARELA, CORRENTE NOMINAL 15MA, LUMINÂNCIA 60MCD (MÍN) E FORNECIDO COM PLAQUETA DE IDENTIFICAÇÃO,</t>
  </si>
  <si>
    <t>V0000118</t>
  </si>
  <si>
    <t>SINALEIRO COM LED INTEGRADO, FURAÇÃO Ø22 MILÍMETROS, TENSÃO NOMINAL DE 24VCC, COR VERMELHO, CORRENTE NOMINAL 15MA, LUMINÂNCIA 60MCD (MÍN) E FORNECIDO COM PLAQUETA DE IDENTIFICAÇÃO,</t>
  </si>
  <si>
    <t>V0000132</t>
  </si>
  <si>
    <t xml:space="preserve">TAMPÃO DE ALUMÍNIO Ø102MM </t>
  </si>
  <si>
    <t>V0000110</t>
  </si>
  <si>
    <t>TOMADA 2P+T, 10A, 250V, PADRÃO BRASILEIRO</t>
  </si>
  <si>
    <t>V0000125</t>
  </si>
  <si>
    <t>TRANSFORMADOR DE CORRENTE, 100-5A</t>
  </si>
  <si>
    <t>VOLTÍMETRO FERRO MÓVEL COM LEITURA DIRETA, ESCALA 0-300V, DIMENSÕES 96X96MM</t>
  </si>
  <si>
    <t xml:space="preserve">1874 </t>
  </si>
  <si>
    <t>CURVA 90 GRAUS, LONGA, DE PVC RIGIDO ROSCAVEL, DE 1 1/4", PARA ELETRODUTO</t>
  </si>
  <si>
    <t xml:space="preserve">2388 </t>
  </si>
  <si>
    <t>DISJUNTOR TIPO NEMA, BIPOLAR 10  ATE  50 A, TENSAO MAXIMA 415 V</t>
  </si>
  <si>
    <t xml:space="preserve">2392 </t>
  </si>
  <si>
    <t>DISJUNTOR TIPO NEMA, TRIPOLAR 10  ATE  50A, TENSAO MAXIMA DE 415 V</t>
  </si>
  <si>
    <t xml:space="preserve">2373 </t>
  </si>
  <si>
    <t>DISJUNTOR TIPO NEMA, TRIPOLAR 60 ATE 100 A, TENSAO MAXIMA DE 415 V</t>
  </si>
  <si>
    <t xml:space="preserve">12343 </t>
  </si>
  <si>
    <t>FUSIVEL DIAZED 35 A TAMANHO DIII, CAPACIDADE DE INTERRUPCAO DE 50 KA EM VCA E 8 KA EM VCC, TENSAO NOMIMNAL DE 500 V</t>
  </si>
  <si>
    <t xml:space="preserve">   CAIXA DE AÇO ESMALTADA, DIMENSÃO 3"X3"</t>
  </si>
  <si>
    <t xml:space="preserve">   POSTE DE AÇO ZINCADO Ø102MMX7,0M </t>
  </si>
  <si>
    <t xml:space="preserve">   TAMPÃO DE ALUMÍNIO Ø102MM </t>
  </si>
  <si>
    <t xml:space="preserve">   ARMAÇÃO SECUNDÁRIA DE 1 ESTRIBO C/ HASTE</t>
  </si>
  <si>
    <t xml:space="preserve">   CINTA DE AÇO ZINCADO Ø102MM C/ PARAFUSO </t>
  </si>
  <si>
    <t xml:space="preserve">   ELETRODUTO DE PVC RÍGIDO PESADO Ø50MM</t>
  </si>
  <si>
    <t xml:space="preserve">    ISOLADOR ROLDANA PARA BAIXA TENSÃO</t>
  </si>
  <si>
    <t xml:space="preserve">   CABEÇOTE DE ALUMÍNIO 135 GRAUS Ø102MM</t>
  </si>
  <si>
    <t xml:space="preserve">   ARAME DE AÇO GALVANIZADO NÚMERO 14 BWG</t>
  </si>
  <si>
    <t xml:space="preserve">   CAIXA PARA MEDIDOR POLIFÁSICO </t>
  </si>
  <si>
    <t xml:space="preserve">   HASTE DE TERRA CANTONEIRA GALVANIZADA L=2,00M COM CONEXOES</t>
  </si>
  <si>
    <t xml:space="preserve">   PAR BUCHA E ARRUELA Ø50MM</t>
  </si>
  <si>
    <t xml:space="preserve">74130/5 </t>
  </si>
  <si>
    <t xml:space="preserve">   DISJUNTOR TERMOMAGNETICO TRIPOLAR PADRAO NEMA (AMERICANO) 60 A 100A 240V, FORNECIMENTO E INSTALACAO</t>
  </si>
  <si>
    <t xml:space="preserve">91908 </t>
  </si>
  <si>
    <t xml:space="preserve">   CURVA 90 GRAUS PARA ELETRODUTO, PVC, ROSCÁVEL, DN 40 MM (1 1/4"), PARA CIRCUITOS TERMINAIS, INSTALADA EM LAJE - FORNECIMENTO E INSTALAÇÃO. AF_12/2015</t>
  </si>
  <si>
    <t xml:space="preserve">   LUVA PARA ELETRODUTO, PVC, ROSCÁVEL, DN 60 MM (2") - FORNECIMENTO E INSTALAÇÃO. AF_12/2015</t>
  </si>
  <si>
    <t xml:space="preserve">    TERMINAL DE ATERRAMENTO PARA CABO </t>
  </si>
  <si>
    <t xml:space="preserve">   CAIXA DE PASSAGEM EM CHAPA DE AÇO </t>
  </si>
  <si>
    <t xml:space="preserve">   CONSTRUÇÃO DE PADRÃO EM ALVENARIA</t>
  </si>
  <si>
    <t xml:space="preserve">88247 </t>
  </si>
  <si>
    <t xml:space="preserve">   AUXILIAR DE ELETRICISTA COM ENCARGOS COMPLEMENTARES</t>
  </si>
  <si>
    <t xml:space="preserve">88264 </t>
  </si>
  <si>
    <t xml:space="preserve">   ELETRICISTA COM ENCARGOS COMPLEMENTARES</t>
  </si>
  <si>
    <t xml:space="preserve">     DISPOSITIVO DE PROTEÇÃO CONTRA SURTOS </t>
  </si>
  <si>
    <t xml:space="preserve">     FONTE DE ALIMENTAÇÃO CHAVEADA</t>
  </si>
  <si>
    <t xml:space="preserve">   MONITOR TRIFÁSICO CONTRA FALTA DE FASE</t>
  </si>
  <si>
    <t xml:space="preserve">72328 </t>
  </si>
  <si>
    <t xml:space="preserve">   FUSÍVEL TIPO "DIAZED", TIPO RÁPIDO OU RETARDADO - 35/63A - FORNECIMENTO E INSTALACAO</t>
  </si>
  <si>
    <t xml:space="preserve">   VOLTÍMETRO FERRO MÓVEL C/ LEITURA DIRETA</t>
  </si>
  <si>
    <t xml:space="preserve">   CHAVE COMUTADORA PARA VOLTÍMETRO</t>
  </si>
  <si>
    <t xml:space="preserve">   DISJUNTOR MOTOR PARA MANOBRA E PROTEÇÃO </t>
  </si>
  <si>
    <t xml:space="preserve">   CONTATOR DE FORÇA TRIPOLAR</t>
  </si>
  <si>
    <t xml:space="preserve">   CONTATOR AUXILIAR TROPICALIZADO</t>
  </si>
  <si>
    <t xml:space="preserve">   CHAVE SECCIONADORA SOB CARGA, TRIPOLAR</t>
  </si>
  <si>
    <t xml:space="preserve">   HORÍMETRO TOTALIZADOR DE HORAS ELETR.</t>
  </si>
  <si>
    <t xml:space="preserve">74130/3 </t>
  </si>
  <si>
    <t xml:space="preserve">   DISJUNTOR TERMOMAGNETICO BIPOLAR PADRAO NEMA (AMERICANO) 10 A 50A 240V, FORNECIMENTO E INSTALACAO</t>
  </si>
  <si>
    <t xml:space="preserve">74130/4 </t>
  </si>
  <si>
    <t xml:space="preserve">   DISJUNTOR TERMOMAGNETICO TRIPOLAR PADRAO NEMA (AMERICANO) 10 A 50A 240V, FORNECIMENTO E INSTALACAO</t>
  </si>
  <si>
    <t xml:space="preserve">   CHAVE FIM DE CURSO TIPO UNIVERSAL </t>
  </si>
  <si>
    <t xml:space="preserve">   LÂMPADA FLUORESCENTE COMPACTA </t>
  </si>
  <si>
    <t xml:space="preserve">   RESISTOR DE AQUECIMENTO COM POTÊNCIA ADE</t>
  </si>
  <si>
    <t xml:space="preserve">   TOMADA 2P+T, 10A, 250V, PADRÃO BRASILEIR</t>
  </si>
  <si>
    <t xml:space="preserve">   PORTA DOCUMENTOS </t>
  </si>
  <si>
    <t xml:space="preserve">   QUADRO CHAPA DE AÇO TRATADO, 600X500X300</t>
  </si>
  <si>
    <t xml:space="preserve">   RÉGUA DE BORNES</t>
  </si>
  <si>
    <t xml:space="preserve">   BARRAMENTO TRIFÁSICO, 220V E</t>
  </si>
  <si>
    <t xml:space="preserve">74130/1 </t>
  </si>
  <si>
    <t xml:space="preserve">   DISJUNTOR TERMOMAGNETICO MONOPOLAR PADRAO NEMA (AMERICANO) 10 A 30A 240V, FORNECIMENTO E INSTALACAO</t>
  </si>
  <si>
    <t xml:space="preserve">   INTERRUPTOR RESIDUAL, 30MA, 25A, 127V, M</t>
  </si>
  <si>
    <t xml:space="preserve">   INTERRUPTOR RESIDUAL, 30MA, 25A, 220V, B</t>
  </si>
  <si>
    <t xml:space="preserve">   QUADRO, TIPO SOBREPOR, 600X600X200MM</t>
  </si>
  <si>
    <t xml:space="preserve">   BOTÃO DE COMANDO COMPLETO, COM ATUADOR </t>
  </si>
  <si>
    <t xml:space="preserve">   COMUTADOR COMPLETO DE 3 POSIÇÕES</t>
  </si>
  <si>
    <t xml:space="preserve">   SINALEIRO COM LED INTEGRADO, COR AMARELA</t>
  </si>
  <si>
    <t xml:space="preserve">   SINALEIRO COM LED INTEGRADO, COR VERM.</t>
  </si>
  <si>
    <t xml:space="preserve">   CONTATOR AUXILIAR TROPICALIZADO 2NA+2NF</t>
  </si>
  <si>
    <t xml:space="preserve">   CONTATOR AUXILIAR TROPICALIZADO 3NA+2NF</t>
  </si>
  <si>
    <t xml:space="preserve">   CONTATOR AUXILIAR TROPICALIZADO 4NA</t>
  </si>
  <si>
    <t xml:space="preserve">   RELÉ TEMPORIZADO COM RETARDO NA ENER.</t>
  </si>
  <si>
    <t xml:space="preserve">   BUZINA BITONAL OU PULSANTE</t>
  </si>
  <si>
    <t xml:space="preserve">   QUADRO, TIPO AUTOSUPORTADO</t>
  </si>
  <si>
    <t xml:space="preserve">   TRANSFORMADOR DE CORRENTE, 100-5A</t>
  </si>
  <si>
    <t xml:space="preserve">    TRANSFORMADOR DE POTENCIAL, 220-127V</t>
  </si>
  <si>
    <t xml:space="preserve">   MEDIDOR DE GRANDEZAS DIGITAL MULTIFUNÇÃO</t>
  </si>
  <si>
    <t xml:space="preserve">                                              LISTA DE COMPOSIÇÕES DA BASE DE DADOS DA COPASA</t>
  </si>
  <si>
    <t xml:space="preserve">   OFICIAL, INCLUSIVE ES E ENCARGOS COMPLEMENTARES</t>
  </si>
  <si>
    <t xml:space="preserve">   SERVENTE, INCLUSIVE ES E ENCARGOS COMPLEMENTARES</t>
  </si>
  <si>
    <t xml:space="preserve">   ANEL PRE-MOLDADO DE CONCRETO, COM ARMACAO E ALCA, FABRICADO CONFORME PROJETO PADRAO P-COPASA 104/_,  DN 600 X 320  MM.</t>
  </si>
  <si>
    <t>65000084</t>
  </si>
  <si>
    <t xml:space="preserve">   ARGAMASSA DE CIMENTO E AREIA, TRACO 1:3</t>
  </si>
  <si>
    <t>65001667</t>
  </si>
  <si>
    <t xml:space="preserve">   EQUIPE DE TOPOGRAFIA-CAMPO</t>
  </si>
  <si>
    <t>65001668</t>
  </si>
  <si>
    <t xml:space="preserve">   EQUIPE DE TOPOGRAFIA-ESCRITORIO</t>
  </si>
  <si>
    <t xml:space="preserve">   MOURAO DE AMARRACAO, PONTA VIRADA 45 GRAUS, SECAO T, COM 21 FUROS, FABRICADO EM CONCRETO ARMADO VIBRADO, CONFORME PROJETO P-COPASA 1 26/-,  L = 2,20 +/- 0,05 M.</t>
  </si>
  <si>
    <t xml:space="preserve">   MOURAO DE ESCORA, TIPO ESTICADOR, FABRICADO EM CONCRETO ARMADO VIBRADO, CONFORME PROJETO P-COPASA 126/-,  L = 2,50 +/- 0,05 M.</t>
  </si>
  <si>
    <t xml:space="preserve">   MOURAO INTERMEDIARIO, PONTA VIRADA 45 GRAUS, SECAO T, COM 21 FUROS, FABRICADO EM CONCRETO ARMADO VIBRADO, CONFORME PROJETO P-COPASA 126/-,  L = 2,80 +/- 0,06 M.</t>
  </si>
  <si>
    <t xml:space="preserve">   ARAME FARPADO GALVANIZADO, CLASSE 250 - 14 BWG - 2,1 MM</t>
  </si>
  <si>
    <t xml:space="preserve">   ARAME GALVANIZADO FIO 16 BWG - 1,65 MM (0,01666 KG / M)</t>
  </si>
  <si>
    <t xml:space="preserve">   TELA TRANCADA EM ARAME GALVANIZADO, FIO 12 BWG - 2,76 MM, MALHA DE 60 X 60 MM</t>
  </si>
  <si>
    <t>65000152</t>
  </si>
  <si>
    <t xml:space="preserve">   ESCAVACAO MAN VALAS SECO P&lt;=1,5M</t>
  </si>
  <si>
    <t>65000094</t>
  </si>
  <si>
    <t xml:space="preserve">   ALVENARIA ELEVACAO E=10CM - BLOCO CONC</t>
  </si>
  <si>
    <t>65000130</t>
  </si>
  <si>
    <t xml:space="preserve">   PINTURA CAIACAO</t>
  </si>
  <si>
    <t>65003745</t>
  </si>
  <si>
    <t xml:space="preserve">   CONCRETO MAGRO</t>
  </si>
  <si>
    <t xml:space="preserve">   CONCRETO PRE-MISTURADO, FCK - 30 MPA -  USINADO COM ADITIVO SUPERPLASTIFICANTE</t>
  </si>
  <si>
    <t>65003754</t>
  </si>
  <si>
    <t xml:space="preserve">   LANCAMENTO/ADENS CONCRETO QQ ALT/PROF</t>
  </si>
  <si>
    <t xml:space="preserve">   CONCRETO PRE-MISTURADO, FCK - 40 MPA -  USINADO COM ADITIVO SUPERPLASTIFICANTE</t>
  </si>
  <si>
    <t xml:space="preserve">   AUXILIAR DE OFICIAL, INCLUSIVE ES E ENCARGOS COMPLEMENTARES</t>
  </si>
  <si>
    <t xml:space="preserve">   MANGUEIRA PARA AR COMPRIMIDO, P/ PRESSAO DE ATE 300 PSI, 3/4", 2 LONAS</t>
  </si>
  <si>
    <t xml:space="preserve">   ENGATE RAPIDO EM ACO FORJADO, 3/4"</t>
  </si>
  <si>
    <t xml:space="preserve">   ABRACADEIRA BI-PARTIDA EM ACO FORJADO, 1"</t>
  </si>
  <si>
    <t xml:space="preserve">   PONTEIRO SEXTAVADO, EM ACO ESPECIAL, PARA UTILIZACAO COM ROMPEDOR PNEUMATICO MANUAL, DE 1.1/4" X 6.1/4" X 400 MM</t>
  </si>
  <si>
    <t xml:space="preserve">   LUBRIFICADOR DE LINHA COM ENGATES</t>
  </si>
  <si>
    <t xml:space="preserve">   BROCA INTEGRAL, SERIE 11, 7/8" X (800 X 34) MM</t>
  </si>
  <si>
    <t xml:space="preserve">   BROCA INTEGRAL, SERIE 11, 7/8" X (1600 X 33) MM</t>
  </si>
  <si>
    <t>65000183</t>
  </si>
  <si>
    <t xml:space="preserve">   CARGA MECANICA-DESMONTE DE ROCHA</t>
  </si>
  <si>
    <t>65001020</t>
  </si>
  <si>
    <t xml:space="preserve">   COMPRESSOR 149PCM POT 63HP-HP</t>
  </si>
  <si>
    <t>65001038</t>
  </si>
  <si>
    <t xml:space="preserve">   AFIADORA DE BROCAS INTEGRAIS-HP</t>
  </si>
  <si>
    <t>65001040</t>
  </si>
  <si>
    <t xml:space="preserve">   ROMPEDOR PNEUMATIVO MANUAL-HP</t>
  </si>
  <si>
    <t>65001041</t>
  </si>
  <si>
    <t xml:space="preserve">   PERFURATRIZ PNEUMATICA MANUAL-HP</t>
  </si>
  <si>
    <t xml:space="preserve">   MOTORISTA - VEICULO PESADO, INCLUSIVE ES E ENCARGOS COMPLEMENTARES</t>
  </si>
  <si>
    <t xml:space="preserve">   TRUCAGEM PARA CAMINHAO, INCLUSIVE MONTAGEM E PNEUS</t>
  </si>
  <si>
    <t>65000956</t>
  </si>
  <si>
    <t xml:space="preserve">   ESTACA -BATE EST 80T POT 68HP T 12,6M-HI</t>
  </si>
  <si>
    <t>65000958</t>
  </si>
  <si>
    <t xml:space="preserve">   ESTACA - BATE EST 40T POT 68HP T 9,0M-HI</t>
  </si>
  <si>
    <t>65000976</t>
  </si>
  <si>
    <t xml:space="preserve">   CAMINHAO CARROCERIA 8,0T S/MOTOR.-HI</t>
  </si>
  <si>
    <t xml:space="preserve">   DESMOLDANTE PARA FORMAS, DESMOL OU SIMILAR.</t>
  </si>
  <si>
    <t xml:space="preserve">   PONTALETE - 7 X 7 CM - EM MADEIRA DE LEI</t>
  </si>
  <si>
    <t xml:space="preserve">   MADEIRIT FENOLICO (RESINADO) 220X110X10</t>
  </si>
  <si>
    <t xml:space="preserve">   SARRAFO DE PINUS - 10 X 2,5 CM</t>
  </si>
  <si>
    <t xml:space="preserve">   PREGO 18 X 30 COM CABECA.</t>
  </si>
  <si>
    <t xml:space="preserve">   MOBILIZACAO E DESMOBILIZACAO DE EQUIPE, EQUIPAMENTOS E MATERIAIS - REVESTIMENTO EM RESINA ESTER VINILICA REFORCADA COM FIBRA DE VIDRO PARA PROTECAO DE ESTRUTURAS</t>
  </si>
  <si>
    <t xml:space="preserve">   REVESTIMENTO EM RESINA ESTER VINILICA REFORCADA COM FIBRA DE VIDRO PARA PROTECAO DE ESTRUTURAS DE CONCRETO E FERROCIMENTO</t>
  </si>
  <si>
    <t xml:space="preserve">   CONE PARA SINALIZACAO, FABRICADO CONFORME PROJETO PADRAO P COPASA- 065/-</t>
  </si>
  <si>
    <t xml:space="preserve">                                              LISTA DE COMPOSIÇÕES DA BASE DE DADOS DO SINAPI</t>
  </si>
  <si>
    <t xml:space="preserve">   TELA DE ACO SOLDADA GALVANIZADA/ZINCADA PARA ALVENARIA, FIO  D = *1,20 A 1,70* MM, MALHA 15 X 15 MM, (C X L) *50 X 12* CM</t>
  </si>
  <si>
    <t xml:space="preserve">   BLOCO CONCRETO ESTRUTURAL 14 X 19 X 29 CM, FBK 14 MPA (NBR 6136)</t>
  </si>
  <si>
    <t xml:space="preserve">   MEIO BLOCO CONCRETO ESTRUTURAL 14 X 19 X 14 CM, FBK 14 MPA (NBR 6136)</t>
  </si>
  <si>
    <t xml:space="preserve">   CANALETA CONCRETO ESTRUTURAL 14 X 19 X 29 CM, FBK 14 MPA (NBR 6136)</t>
  </si>
  <si>
    <t xml:space="preserve">88626 </t>
  </si>
  <si>
    <t xml:space="preserve">   ARGAMASSA TRAÇO 1:0,5:4,5 (CIMENTO, CAL E AREIA MÉDIA), PREPARO MECÂNICO COM BETONEIRA 400 L. AF_08/2014</t>
  </si>
  <si>
    <t xml:space="preserve">   TIJOLO CERAMICO MACICO *5 X 10 X 20* CM</t>
  </si>
  <si>
    <t xml:space="preserve">87335 </t>
  </si>
  <si>
    <t xml:space="preserve">   ARGAMASSA TRAÇO 1:2:8 (CIMENTO, CAL E AREIA MÉDIA) PARA EMBOÇO/MASSA ÚNICA/ASSENTAMENTO DE ALVENARIA DE VEDAÇÃO, PREPARO MECÂNICO COM MISTURADOR DE EIXO HORIZONTAL DE 300 KG. AF</t>
  </si>
  <si>
    <t xml:space="preserve">   TINTA ACRILICA PREMIUM, COR BRANCO FOSCO</t>
  </si>
  <si>
    <t xml:space="preserve">88310 </t>
  </si>
  <si>
    <t xml:space="preserve">   PINTOR COM ENCARGOS COMPLEMENTARES</t>
  </si>
  <si>
    <t xml:space="preserve">   ARMAÇÃO DE ESTRUTURAS DE CONCRETO ARMADO, EXCETO VIGAS, PILARES, LAJES E FUNDAÇÕES, UTILIZANDO AÇO CA-50 DE 8,0 MM - MONTAGEM. AF_12/2015</t>
  </si>
  <si>
    <t xml:space="preserve">   ARMAÇÃO DE ESTRUTURAS DE CONCRETO ARMADO, EXCETO VIGAS, PILARES, LAJES E FUNDAÇÕES, UTILIZANDO AÇO CA-50 DE 16,0 MM - MONTAGEM. AF_12/2015</t>
  </si>
  <si>
    <t xml:space="preserve">   ARAME RECOZIDO 18 BWG, 1,25 MM (0,01 KG/M)</t>
  </si>
  <si>
    <t xml:space="preserve">   ESPACADOR / DISTANCIADOR CIRCULAR COM ENTRADA LATERAL, EM PLASTICO, PARA VERGALHAO *4,2 A 12,5* MM, COBRIMENTO 20 MM</t>
  </si>
  <si>
    <t xml:space="preserve">88238 </t>
  </si>
  <si>
    <t xml:space="preserve">   AJUDANTE DE ARMADOR COM ENCARGOS COMPLEMENTARES</t>
  </si>
  <si>
    <t xml:space="preserve">88245 </t>
  </si>
  <si>
    <t xml:space="preserve">   ARMADOR COM ENCARGOS COMPLEMENTARES</t>
  </si>
  <si>
    <t xml:space="preserve">92794 </t>
  </si>
  <si>
    <t xml:space="preserve">   CORTE E DOBRA DE AÇO CA-50, DIÂMETRO DE 10,0 MM, UTILIZADO EM ESTRUTURAS DIVERSAS, EXCETO LAJES. AF_12/2015</t>
  </si>
  <si>
    <t xml:space="preserve">92795 </t>
  </si>
  <si>
    <t xml:space="preserve">   CORTE E DOBRA DE AÇO CA-50, DIÂMETRO DE 12,5 MM, UTILIZADO EM ESTRUTURAS DIVERSAS, EXCETO LAJES. AF_12/2015</t>
  </si>
  <si>
    <t xml:space="preserve">92796 </t>
  </si>
  <si>
    <t xml:space="preserve">   CORTE E DOBRA DE AÇO CA-50, DIÂMETRO DE 16,0 MM, UTILIZADO EM ESTRUTURAS DIVERSAS, EXCETO LAJES. AF_12/2015</t>
  </si>
  <si>
    <t xml:space="preserve">92792 </t>
  </si>
  <si>
    <t xml:space="preserve">   CORTE E DOBRA DE AÇO CA-50, DIÂMETRO DE 6,3 MM, UTILIZADO EM ESTRUTURAS DIVERSAS, EXCETO LAJES. AF_12/2015</t>
  </si>
  <si>
    <t xml:space="preserve">92793 </t>
  </si>
  <si>
    <t xml:space="preserve">   CORTE E DOBRA DE AÇO CA-50, DIÂMETRO DE 8,0 MM, UTILIZADO EM ESTRUTURAS DIVERSAS, EXCETO LAJES. AF_12/2015</t>
  </si>
  <si>
    <t xml:space="preserve">92791 </t>
  </si>
  <si>
    <t xml:space="preserve">   CORTE E DOBRA DE AÇO CA-60, DIÂMETRO DE 5,0 MM, UTILIZADO EM ESTRUTURAS DIVERSAS, EXCETO LAJES. AF_12/2015</t>
  </si>
  <si>
    <t xml:space="preserve">88277 </t>
  </si>
  <si>
    <t xml:space="preserve">   MONTADOR (TUBO AÇO/EQUIPAMENTOS) COM ENCARGOS COMPLEMENTARES</t>
  </si>
  <si>
    <t xml:space="preserve">5928 </t>
  </si>
  <si>
    <t xml:space="preserve">   GUINDAUTO HIDRÁULICO, CAPACIDADE MÁXIMA DE CARGA 6200 KG, MOMENTO MÁXIMO DE CARGA 11,7 TM, ALCANCE MÁXIMO HORIZONTAL 9,70 M, INCLUSIVE CAMINHÃO TOCO PBT 16.000 KG, POTÊNCIA DE 1</t>
  </si>
  <si>
    <t xml:space="preserve">73523 </t>
  </si>
  <si>
    <t xml:space="preserve">   TRANSPORTE DE TUBOS DE FERRO DUTIL DN 200</t>
  </si>
  <si>
    <t>AUXILIAR DE ELETRICISTA COM ENCARGOS COMPLEMENTARES</t>
  </si>
  <si>
    <t xml:space="preserve">   AUXILIAR DE ELETRICISTA</t>
  </si>
  <si>
    <t xml:space="preserve">   ALIMENTACAO (ENCARGOS COMPLEMENTARES) *COLETADO CAIXA*</t>
  </si>
  <si>
    <t xml:space="preserve">   TRANSPORTE (ENCARGOS COMPLEMENTARES) *COLETADO CAIXA*</t>
  </si>
  <si>
    <t xml:space="preserve">   EXAMES - HORISTA (ENCARGOS COMPLEMENTARES) (COLETADO CAIXA)</t>
  </si>
  <si>
    <t xml:space="preserve">   SEGURO (ENCARGOS COMPLEMENTARES) *COLETADO CAIXA*</t>
  </si>
  <si>
    <t xml:space="preserve">88236 </t>
  </si>
  <si>
    <t xml:space="preserve">   FERRAMENTAS (ENCARGOS COMPLEMENTARES) - HORISTA</t>
  </si>
  <si>
    <t xml:space="preserve">88237 </t>
  </si>
  <si>
    <t xml:space="preserve">   EPI (ENCARGOS COMPLEMENTARES) - HORISTA</t>
  </si>
  <si>
    <t xml:space="preserve">95316 </t>
  </si>
  <si>
    <t xml:space="preserve">   CURSO DE CAPACITAÇÃO PARA AUXILIAR DE ELETRICISTA (ENCARGOS COMPLEMENTARES) - HORISTA</t>
  </si>
  <si>
    <t xml:space="preserve">   MASSA PLASTICA PARA MARMORE/GRANITO</t>
  </si>
  <si>
    <t xml:space="preserve">   BUCHA DE NYLON SEM ABA S10, COM PARAFUSO DE 6,10 X 65 MM EM ACO ZINCADO COM ROSCA SOBERBA, CABECA CHATA E FENDA PHILLIPS</t>
  </si>
  <si>
    <t xml:space="preserve">   BANCADA/ BANCA EM MARMORE, POLIDO, BRANCO COMUM, E=  *3* CM</t>
  </si>
  <si>
    <t xml:space="preserve">   REJUNTE EPOXI BRANCO</t>
  </si>
  <si>
    <t xml:space="preserve">   SUPORTE MAO-FRANCESA EM ACO, ABAS IGUAIS 40 CM, CAPACIDADE MINIMA 70 KG, BRANCO</t>
  </si>
  <si>
    <t xml:space="preserve">88274 </t>
  </si>
  <si>
    <t xml:space="preserve">   MARMORISTA/GRANITEIRO COM ENCARGOS COMPLEMENTARES</t>
  </si>
  <si>
    <t xml:space="preserve">88629 </t>
  </si>
  <si>
    <t xml:space="preserve">   ARGAMASSA TRAÇO 1:3 (CIMENTO E AREIA MÉDIA), PREPARO MANUAL. AF_08/2014</t>
  </si>
  <si>
    <t xml:space="preserve">   PEDRA BRITADA N. 1 (9,5 a 19 MM) POSTO PEDREIRA/FORNECEDOR, SEM FRETE</t>
  </si>
  <si>
    <t xml:space="preserve">5684 </t>
  </si>
  <si>
    <t xml:space="preserve">   ROLO COMPACTADOR VIBRATÓRIO DE UM CILINDRO AÇO LISO, POTÊNCIA 80 HP, PESO OPERACIONAL MÁXIMO 8,1 T, IMPACTO DINÂMICO 16,15 / 9,5 T, LARGURA DE TRABALHO 1,68 M - CHP DIURNO. AF_0</t>
  </si>
  <si>
    <t xml:space="preserve">5932 </t>
  </si>
  <si>
    <t xml:space="preserve">   MOTONIVELADORA POTÊNCIA BÁSICA LÍQUIDA (PRIMEIRA MARCHA) 125 HP, PESO BRUTO 13032 KG, LARGURA DA LÂMINA DE 3,7 M - CHP DIURNO. AF_06/2014</t>
  </si>
  <si>
    <t xml:space="preserve">5934 </t>
  </si>
  <si>
    <t xml:space="preserve">   MOTONIVELADORA POTÊNCIA BÁSICA LÍQUIDA (PRIMEIRA MARCHA) 125 HP, PESO BRUTO 13032 KG, LARGURA DA LÂMINA DE 3,7 M - CHI DIURNO. AF_06/2014</t>
  </si>
  <si>
    <t xml:space="preserve">5944 </t>
  </si>
  <si>
    <t xml:space="preserve">   PÁ CARREGADEIRA SOBRE RODAS, POTÊNCIA 197 HP, CAPACIDADE DA CAÇAMBA 2,5 A 3,5 M3, PESO OPERACIONAL 18338 KG - CHP DIURNO. AF_06/2014</t>
  </si>
  <si>
    <t xml:space="preserve">5946 </t>
  </si>
  <si>
    <t xml:space="preserve">   PÁ CARREGADEIRA SOBRE RODAS, POTÊNCIA 197 HP, CAPACIDADE DA CAÇAMBA 2,5 A 3,5 M3, PESO OPERACIONAL 18338 KG - CHI DIURNO. AF_06/2014</t>
  </si>
  <si>
    <t xml:space="preserve">6879 </t>
  </si>
  <si>
    <t xml:space="preserve">   ROLO COMPACTADOR DE PNEUS ESTÁTICO, PRESSÃO VARIÁVEL, POTÊNCIA 111 HP, PESO SEM/COM LASTRO 9,5 / 26 T, LARGURA DE TRABALHO 1,90 M - CHP DIURNO. AF_07/2014</t>
  </si>
  <si>
    <t xml:space="preserve">6880 </t>
  </si>
  <si>
    <t xml:space="preserve">   ROLO COMPACTADOR DE PNEUS ESTÁTICO, PRESSÃO VARIÁVEL, POTÊNCIA 111 HP, PESO SEM/COM LASTRO 9,5 / 26 T, LARGURA DE TRABALHO 1,90 M - CHI DIURNO. AF_07/2014</t>
  </si>
  <si>
    <t xml:space="preserve">73417 </t>
  </si>
  <si>
    <t xml:space="preserve">   GRUPO GERADOR ESTACIONÁRIO, MOTOR DIESEL POTÊNCIA 170 KVA - CHP DIURNO. AF_02/2016</t>
  </si>
  <si>
    <t xml:space="preserve">95121 </t>
  </si>
  <si>
    <t xml:space="preserve">   USINA MISTURADORA DE SOLOS, CAPACIDADE DE 200 A 500 TON/H, POTENCIA 75KW - CHP DIURNO. AF_07/2016</t>
  </si>
  <si>
    <t xml:space="preserve">95122 </t>
  </si>
  <si>
    <t xml:space="preserve">   USINA MISTURADORA DE SOLOS, CAPACIDADE DE 200 A 500 TON/H, POTENCIA 75KW - CHI DIURNO. AF_07/2016</t>
  </si>
  <si>
    <t xml:space="preserve">   CABO DE COBRE, FLEXIVEL, CLASSE 4 OU 5, ISOLACAO EM PVC/A, ANTICHAMA BWF-B, COBERTURA PVC-ST1, ANTICHAMA BWF-B, 1 CONDUTOR, 0,6/1 KV, SECAO NOMINAL 1,5 MM2</t>
  </si>
  <si>
    <t xml:space="preserve">   FITA ISOLANTE ADESIVA ANTICHAMA, USO ATE 750 V, EM ROLO DE 19 MM X 5 M</t>
  </si>
  <si>
    <t xml:space="preserve">   CABO DE COBRE, FLEXIVEL, CLASSE 4 OU 5, ISOLACAO EM PVC/A, ANTICHAMA BWF-B, COBERTURA PVC-ST1, ANTICHAMA BWF-B, 1 CONDUTOR, 0,6/1 KV, SECAO NOMINAL 10 MM2</t>
  </si>
  <si>
    <t xml:space="preserve">   CABO DE COBRE, FLEXIVEL, CLASSE 4 OU 5, ISOLACAO EM PVC/A, ANTICHAMA BWF-B, 1 CONDUTOR, 450/750 V, SECAO NOMINAL 2,5 MM2</t>
  </si>
  <si>
    <t xml:space="preserve">   CABO DE COBRE, FLEXIVEL, CLASSE 4 OU 5, ISOLACAO EM PVC/A, ANTICHAMA BWF-B, COBERTURA PVC-ST1, ANTICHAMA BWF-B, 1 CONDUTOR, 0,6/1 KV, SECAO NOMINAL 25 MM2</t>
  </si>
  <si>
    <t xml:space="preserve">   CABO DE COBRE, FLEXIVEL, CLASSE 4 OU 5, ISOLACAO EM PVC/A, ANTICHAMA BWF-B, COBERTURA PVC-ST1, ANTICHAMA BWF-B, 1 CONDUTOR, 0,6/1 KV, SECAO NOMINAL 35 MM2</t>
  </si>
  <si>
    <t xml:space="preserve">   CABO DE COBRE, FLEXIVEL, CLASSE 4 OU 5, ISOLACAO EM PVC/A, ANTICHAMA BWF-B, COBERTURA PVC-ST1, ANTICHAMA BWF-B, 1 CONDUTOR, 0,6/1 KV, SECAO NOMINAL 4 MM2</t>
  </si>
  <si>
    <t xml:space="preserve">   CABO DE COBRE, FLEXIVEL, CLASSE 4 OU 5, ISOLACAO EM PVC/A, ANTICHAMA BWF-B, COBERTURA PVC-ST1, ANTICHAMA BWF-B, 1 CONDUTOR, 0,6/1 KV, SECAO NOMINAL 50 MM2</t>
  </si>
  <si>
    <t xml:space="preserve">   CABO DE COBRE, FLEXIVEL, CLASSE 4 OU 5, ISOLACAO EM PVC/A, ANTICHAMA BWF-B, 1 CONDUTOR, 450/750 V, SECAO NOMINAL 6 MM2</t>
  </si>
  <si>
    <t xml:space="preserve">   CABO DE COBRE NU 25 MM2 MEIO-DURO</t>
  </si>
  <si>
    <t xml:space="preserve">   CABO DE COBRE NU 35 MM2 MEIO-DURO</t>
  </si>
  <si>
    <t xml:space="preserve">   CABO DE COBRE NU 50 MM2 MEIO-DURO</t>
  </si>
  <si>
    <t xml:space="preserve">   CAL VIRGEM COMUM PARA ARGAMASSAS (NBR 6453)</t>
  </si>
  <si>
    <t xml:space="preserve">   FIXADOR DE CAL (SACHE 150 ML)</t>
  </si>
  <si>
    <t xml:space="preserve">   ADAPTADOR PVC ROSCAVEL, COM FLANGES E ANEL DE VEDACAO, 1/2", PARA CAIXA D' AGUA</t>
  </si>
  <si>
    <t xml:space="preserve">   ADAPTADOR PVC SOLDAVEL, COM FLANGES LIVRES, 32 MM X 1", PARA CAIXA D' AGUA</t>
  </si>
  <si>
    <t xml:space="preserve">   ADAPTADOR PVC SOLDAVEL, LONGO, COM FLANGE LIVRE,  25 MM X 3/4", PARA CAIXA D' AGUA</t>
  </si>
  <si>
    <t xml:space="preserve">   ADESIVO PLASTICO PARA PVC, BISNAGA COM 75 GR</t>
  </si>
  <si>
    <t xml:space="preserve">   FITA VEDA ROSCA EM ROLOS DE 18 MM X 10 M (L X C)</t>
  </si>
  <si>
    <t xml:space="preserve">   JOELHO PVC SOLD 90G P/AGUA FRIA PREDIAL 32 MM</t>
  </si>
  <si>
    <t xml:space="preserve">   TE PVC SOLD 90G P/ AGUA FRIA PREDIAL 32MM</t>
  </si>
  <si>
    <t xml:space="preserve">   TUBO PVC, SOLDAVEL, DN 25 MM, AGUA FRIA (NBR-5648)</t>
  </si>
  <si>
    <t xml:space="preserve">   TUBO PVC, SOLDAVEL, DN 32 MM, AGUA FRIA (NBR-5648)</t>
  </si>
  <si>
    <t xml:space="preserve">   REGISTRO DE ESFERA, PVC, COM VOLANTE, VS, SOLDAVEL, DN 32 MM, COM CORPO DIVIDIDO</t>
  </si>
  <si>
    <t xml:space="preserve">   TORNEIRA METALICA DE BOIA CONVENCIONAL PARA CAIXA D'AGUA, 1/2", COM HASTE METALICA E BALAO PLASTICO</t>
  </si>
  <si>
    <t xml:space="preserve">   CAIXA D'AGUA EM POLIETILENO 1000 LITROS, COM TAMPA</t>
  </si>
  <si>
    <t xml:space="preserve">88267 </t>
  </si>
  <si>
    <t xml:space="preserve">   ENCANADOR OU BOMBEIRO HIDRÁULICO COM ENCARGOS COMPLEMENTARES</t>
  </si>
  <si>
    <t xml:space="preserve">   CAIXA GORDURA, SIMPLES, CONCRETO PRE MOLDADO, CIRCULAR, COM TAMPA, D = 40 CM</t>
  </si>
  <si>
    <t xml:space="preserve">   ACO CA-60, 5,0 MM, VERGALHAO</t>
  </si>
  <si>
    <t xml:space="preserve">   CAL HIDRATADA CH-I PARA ARGAMASSAS</t>
  </si>
  <si>
    <t xml:space="preserve">   CHAPA DE MADEIRA COMPENSADA RESINADA PARA FORMA DE CONCRETO, DE *2,2 X 1,1* M, E = 17 MM</t>
  </si>
  <si>
    <t xml:space="preserve">   PEDRA BRITADA N. 2 (19 A 38 MM) POSTO PEDREIRA/FORNECEDOR, SEM FRETE</t>
  </si>
  <si>
    <t xml:space="preserve">   PEDRA BRITADA N. 3 (38 A 50 MM) POSTO PEDREIRA/FORNECEDOR, SEM FRETE</t>
  </si>
  <si>
    <t xml:space="preserve">   CAIXA DE PASSAGEM OCTOGONAL 4 X4, EM ACO ESMALTADA, COM FUNDO MOVEL SIMPLES</t>
  </si>
  <si>
    <t xml:space="preserve">   CALHA/CANALETA DE CONCRETO SIMPLES, TIPO MEIA CANA, D = 60 CM, PARA AGUA PLUVIAL</t>
  </si>
  <si>
    <t xml:space="preserve">5811 </t>
  </si>
  <si>
    <t xml:space="preserve">   CAMINHÃO BASCULANTE 6 M3, PESO BRUTO TOTAL 16.000 KG, CARGA ÚTIL MÁXIMA 13.071 KG, DISTÂNCIA ENTRE EIXOS 4,80 M, POTÊNCIA 230 CV INCLUSIVE CAÇAMBA METÁLICA - CHP DIURNO. AF_06/2</t>
  </si>
  <si>
    <t xml:space="preserve">5940 </t>
  </si>
  <si>
    <t xml:space="preserve">   PÁ CARREGADEIRA SOBRE RODAS, POTÊNCIA LÍQUIDA 128 HP, CAPACIDADE DA CAÇAMBA 1,7 A 2,8 M3, PESO OPERACIONAL 11632 KG - CHP DIURNO. AF_06/2014</t>
  </si>
  <si>
    <t xml:space="preserve">87377 </t>
  </si>
  <si>
    <t xml:space="preserve">   ARGAMASSA TRAÇO 1:3 (CIMENTO E AREIA GROSSA) PARA CHAPISCO CONVENCIONAL, PREPARO MANUAL. AF_06/2014</t>
  </si>
  <si>
    <t xml:space="preserve">87381 </t>
  </si>
  <si>
    <t xml:space="preserve">   ARGAMASSA TRAÇO 1:4 (CIMENTO E AREIA GROSSA) COM ADIÇÃO DE EMULSÃO POLIMÉRICA PARA CHAPISCO ROLADO, PREPARO MANUAL. AF_06/2014</t>
  </si>
  <si>
    <t xml:space="preserve">   AUTOMATICO DE BOIA SUPERIOR / INFERIOR, *15* A / 250 V</t>
  </si>
  <si>
    <t xml:space="preserve">   CHUVEIRO COMUM EM PLASTICO BRANCO, COM CANO, 3 TEMPERATURAS, 5500 W (110/220 V)</t>
  </si>
  <si>
    <t xml:space="preserve">   FITA VEDA ROSCA EM ROLOS DE 18 MM X 50 M (L X C)</t>
  </si>
  <si>
    <t xml:space="preserve">5921 </t>
  </si>
  <si>
    <t xml:space="preserve">   GRADE DE DISCO REBOCÁVEL COM 20 DISCOS 24" X 6 MM COM PNEUS PARA TRANSPORTE - CHP DIURNO. AF_06/2014</t>
  </si>
  <si>
    <t xml:space="preserve">6259 </t>
  </si>
  <si>
    <t xml:space="preserve">   CAMINHÃO PIPA 6.000 L, PESO BRUTO TOTAL 13.000 KG, DISTÂNCIA ENTRE EIXOS 4,80 M, POTÊNCIA 189 CV INCLUSIVE TANQUE DE AÇO PARA TRANSPORTE DE ÁGUA, CAPACIDADE 6 M3 - CHP DIURNO. A</t>
  </si>
  <si>
    <t xml:space="preserve">7049 </t>
  </si>
  <si>
    <t xml:space="preserve">   ROLO COMPACTADOR PE DE CARNEIRO VIBRATORIO, POTENCIA 125 HP, PESO OPERACIONAL SEM/COM LASTRO 11,95 / 13,30 T, IMPACTO DINAMICO 38,5 / 22,5 T, LARGURA DE TRABALHO 2,15 M - CHP DI</t>
  </si>
  <si>
    <t xml:space="preserve">89035 </t>
  </si>
  <si>
    <t xml:space="preserve">   TRATOR DE PNEUS, POTÊNCIA 85 CV, TRAÇÃO 4X4, PESO COM LASTRO DE 4.675 KG - CHP DIURNO. AF_06/2014</t>
  </si>
  <si>
    <t xml:space="preserve">88377 </t>
  </si>
  <si>
    <t xml:space="preserve">   OPERADOR DE BETONEIRA ESTACIONÁRIA/MISTURADOR COM ENCARGOS COMPLEMENTARES</t>
  </si>
  <si>
    <t xml:space="preserve">88830 </t>
  </si>
  <si>
    <t xml:space="preserve">   BETONEIRA CAPACIDADE NOMINAL DE 400 L, CAPACIDADE DE MISTURA 280 L, MOTOR ELÉTRICO TRIFÁSICO POTÊNCIA DE 2 CV, SEM CARREGADOR - CHP DIURNO. AF_10/2014</t>
  </si>
  <si>
    <t xml:space="preserve">88831 </t>
  </si>
  <si>
    <t xml:space="preserve">   BETONEIRA CAPACIDADE NOMINAL DE 400 L, CAPACIDADE DE MISTURA 280 L, MOTOR ELÉTRICO TRIFÁSICO POTÊNCIA DE 2 CV, SEM CARREGADOR - CHI DIURNO. AF_10/2014</t>
  </si>
  <si>
    <t xml:space="preserve">   CONCRETO BETUMINOSO USINADO A QUENTE (CBUQ) PARA PAVIMENTACAO ASFALTICA, PADRAO DNIT, FAIXA C, COM CAP 50/70 - AQUISICAO POSTO USINA</t>
  </si>
  <si>
    <t xml:space="preserve">5835 </t>
  </si>
  <si>
    <t xml:space="preserve">   VIBROACABADORA DE ASFALTO SOBRE ESTEIRAS, LARGURA DE PAVIMENTAÇÃO 1,90 M A 5,30 M, POTÊNCIA 105 HP CAPACIDADE 450 T/H - CHP DIURNO. AF_11/2014</t>
  </si>
  <si>
    <t xml:space="preserve">5837 </t>
  </si>
  <si>
    <t xml:space="preserve">   VIBROACABADORA DE ASFALTO SOBRE ESTEIRAS, LARGURA DE PAVIMENTAÇÃO 1,90 M A 5,30 M, POTÊNCIA 105 HP CAPACIDADE 450 T/H - CHI DIURNO. AF_11/2014</t>
  </si>
  <si>
    <t xml:space="preserve">88314 </t>
  </si>
  <si>
    <t xml:space="preserve">   RASTELEIRO COM ENCARGOS COMPLEMENTARES</t>
  </si>
  <si>
    <t xml:space="preserve">95631 </t>
  </si>
  <si>
    <t xml:space="preserve">   ROLO COMPACTADOR VIBRATORIO TANDEM, ACO LISO, POTENCIA 125 HP, PESO SEM/COM LASTRO 10,20/11,65 T, LARGURA DE TRABALHO 1,73 M - CHP DIURNO. AF_11/2016</t>
  </si>
  <si>
    <t xml:space="preserve">95632 </t>
  </si>
  <si>
    <t xml:space="preserve">   ROLO COMPACTADOR VIBRATORIO TANDEM, ACO LISO, POTENCIA 125 HP, PESO SEM/COM LASTRO 10,20/11,65 T, LARGURA DE TRABALHO 1,73 M - CHI DIURNO. AF_11/2016</t>
  </si>
  <si>
    <t xml:space="preserve">96155 </t>
  </si>
  <si>
    <t xml:space="preserve">   TRATOR DE PNEUS COM POTÊNCIA DE 85 CV, TRAÇÃO 4X4, COM VASSOURA MECÂNICA ACOPLADA - CHI DIURNO. AF_02/2017</t>
  </si>
  <si>
    <t xml:space="preserve">96157 </t>
  </si>
  <si>
    <t xml:space="preserve">   TRATOR DE PNEUS COM POTÊNCIA DE 85 CV, TRAÇÃO 4X4, COM VASSOURA MECÂNICA ACOPLADA - CHP DIURNO. AF_03/2017</t>
  </si>
  <si>
    <t xml:space="preserve">96463 </t>
  </si>
  <si>
    <t xml:space="preserve">   ROLO COMPACTADOR DE PNEUS, ESTATICO, PRESSAO VARIAVEL, POTENCIA 110 HP, PESO SEM/COM LASTRO 10,8/27 T, LARGURA DE ROLAGEM 2,30 M - CHP DIURNO. AF_06/2017</t>
  </si>
  <si>
    <t xml:space="preserve">96464 </t>
  </si>
  <si>
    <t xml:space="preserve">   ROLO COMPACTADOR DE PNEUS, ESTATICO, PRESSAO VARIAVEL, POTENCIA 110 HP, PESO SEM/COM LASTRO 10,8/27 T, LARGURA DE ROLAGEM 2,30 M - CHI DIURNO. AF_06/2017</t>
  </si>
  <si>
    <t xml:space="preserve">86878 </t>
  </si>
  <si>
    <t xml:space="preserve">   VÁLVULA EM METAL CROMADO TIPO AMERICANA 3.1/2" X 1.1/2" PARA PIA - FORNECIMENTO E INSTALAÇÃO. AF_12/2013</t>
  </si>
  <si>
    <t xml:space="preserve">86883 </t>
  </si>
  <si>
    <t xml:space="preserve">   SIFÃO DO TIPO FLEXÍVEL EM PVC 1? X 1.1/2? - FORNECIMENTO E INSTALAÇÃO. AF_12/2013</t>
  </si>
  <si>
    <t xml:space="preserve">86900 </t>
  </si>
  <si>
    <t xml:space="preserve">   CUBA DE EMBUTIR DE AÇO INOXIDÁVEL MÉDIA - FORNECIMENTO E INSTALAÇÃO. AF_12/2013</t>
  </si>
  <si>
    <t>CURSO DE CAPACITAÇÃO PARA AUXILIAR DE ELETRICISTA (ENCARGOS COMPLEMENTARES) - HORISTA</t>
  </si>
  <si>
    <t xml:space="preserve">95333 </t>
  </si>
  <si>
    <t>CURSO DE CAPACITAÇÃO PARA ELETRICISTA INDUSTRIAL (ENCARGOS COMPLEMENTARES) - HORISTA</t>
  </si>
  <si>
    <t xml:space="preserve">   ELETRICISTA INDUSTRIAL</t>
  </si>
  <si>
    <t xml:space="preserve">   CURVA 90 GRAUS, LONGA, DE PVC RIGIDO ROSCAVEL, DE 3/4", PARA ELETRODUTO</t>
  </si>
  <si>
    <t xml:space="preserve">   CURVA 90 GRAUS, LONGA, DE PVC RIGIDO ROSCAVEL, DE 1", PARA ELETRODUTO</t>
  </si>
  <si>
    <t xml:space="preserve">   CURVA 90 GRAUS, LONGA, DE PVC RIGIDO ROSCAVEL, DE 2", PARA ELETRODUTO</t>
  </si>
  <si>
    <t xml:space="preserve">   CURVA 90 GRAUS, LONGA, DE PVC RIGIDO ROSCAVEL, DE 3", PARA ELETRODUTO</t>
  </si>
  <si>
    <t xml:space="preserve">90972 </t>
  </si>
  <si>
    <t xml:space="preserve">   COMPRESSOR DE AR REBOCAVEL, VAZÃO 250 PCM, PRESSAO DE TRABALHO 102 PSI, MOTOR A DIESEL POTÊNCIA 81 CV - CHP DIURNO. AF_06/2015</t>
  </si>
  <si>
    <t xml:space="preserve">92966 </t>
  </si>
  <si>
    <t xml:space="preserve">   MARTELO PERFURADOR PNEUMÁTICO MANUAL, HASTE 25 X 75 MM, 21 KG - CHP DIURNO. AF_12/2015</t>
  </si>
  <si>
    <t xml:space="preserve">5851 </t>
  </si>
  <si>
    <t xml:space="preserve">   TRATOR DE ESTEIRAS, POTÊNCIA 150 HP, PESO OPERACIONAL 16,7 T, COM RODA MOTRIZ ELEVADA E LÂMINA 3,18 M3 - CHP DIURNO. AF_06/2014</t>
  </si>
  <si>
    <t xml:space="preserve">   ELETRODUTO/DUTO PEAD FLEXIVEL PAREDE SIMPLES, CORRUGACAO HELICOIDAL, COR PRETA, SEM ROSCA, DE 3",  PARA CABEAMENTO SUBTERRANEO (NBR 15715)</t>
  </si>
  <si>
    <t xml:space="preserve">88265 </t>
  </si>
  <si>
    <t>ELETRICISTA INDUSTRIAL COM ENCARGOS COMPLEMENTARES</t>
  </si>
  <si>
    <t xml:space="preserve">   CURSO DE CAPACITAÇÃO PARA ELETRICISTA INDUSTRIAL (ENCARGOS COMPLEMENTARES) - HORISTA</t>
  </si>
  <si>
    <t xml:space="preserve">   ELETRODUTO DE PVC RIGIDO ROSCAVEL DE 3/4 ", SEM LUVA</t>
  </si>
  <si>
    <t xml:space="preserve">   ELETRODUTO DE PVC RIGIDO ROSCAVEL DE 1 ", SEM LUVA</t>
  </si>
  <si>
    <t xml:space="preserve">   ELETRODUTO DE PVC RIGIDO ROSCAVEL DE 2 ", SEM LUVA</t>
  </si>
  <si>
    <t xml:space="preserve">   ELETRODUTO DE PVC RIGIDO ROSCAVEL DE 3 ", SEM LUVA</t>
  </si>
  <si>
    <t xml:space="preserve">   TELA DE ACO SOLDADA GALVANIZADA/ZINCADA PARA ALVENARIA, FIO  D = *1,24 MM, MALHA 25 X 25 MM</t>
  </si>
  <si>
    <t xml:space="preserve">87369 </t>
  </si>
  <si>
    <t xml:space="preserve">   ARGAMASSA TRAÇO 1:2:8 (CIMENTO, CAL E AREIA MÉDIA) PARA EMBOÇO/MASSA ÚNICA/ASSENTAMENTO DE ALVENARIA DE VEDAÇÃO, PREPARO MANUAL. AF_06/2014</t>
  </si>
  <si>
    <t xml:space="preserve">   PEDRA DE MAO OU PEDRA RACHAO PARA ARRIMO/FUNDACAO (POSTO PEDREIRA/FORNECEDOR, SEM FRETE)</t>
  </si>
  <si>
    <t>EPI (ENCARGOS COMPLEMENTARES) - HORISTA</t>
  </si>
  <si>
    <t xml:space="preserve">   LUVA RASPA DE COURO, CANO CURTO (PUNHO *7* CM)</t>
  </si>
  <si>
    <t xml:space="preserve">   BOTA DE SEGURANCA COM BIQUEIRA DE ACO E COLARINHO ACOLCHOADO</t>
  </si>
  <si>
    <t xml:space="preserve">   RESPIRADOR DESCARTAVEL SEM VALVULA DE EXALACAO, PFF 1</t>
  </si>
  <si>
    <t xml:space="preserve">   PROTETOR SOLAR FPS 30, EMBALAGEM 2 LITROS</t>
  </si>
  <si>
    <t xml:space="preserve">   TRAVA-QUEDAS EM ACO PARA CORDA DE 12 MM, EXTENSOR DE 25 X 300 MM, COM MOSQUETAO TIPO GANCHO TRAVA DUPLA</t>
  </si>
  <si>
    <t xml:space="preserve">   AVENTAL DE SEGURANCA DE RASPA DE COURO 1,00 X 0,60 M</t>
  </si>
  <si>
    <t xml:space="preserve">   TALABARTE DE SEGURANCA, 2 MOSQUETOES TRAVA DUPLA *53* MM DE ABERTURA, COM ABSORVEDOR DE ENERGIA</t>
  </si>
  <si>
    <t xml:space="preserve">   OCULOS DE SEGURANCA CONTRA IMPACTOS COM LENTE INCOLOR, ARMACAO NYLON, COM PROTECAO UVA E UVB</t>
  </si>
  <si>
    <t xml:space="preserve">   ACO CA-50, 10,0 MM, VERGALHAO</t>
  </si>
  <si>
    <t xml:space="preserve">   FUNDO ANTICORROSIVO PARA METAIS FERROSOS (ZARCAO)</t>
  </si>
  <si>
    <t xml:space="preserve">5678 </t>
  </si>
  <si>
    <t xml:space="preserve">   RETROESCAVADEIRA SOBRE RODAS COM CARREGADEIRA, TRAÇÃO 4X4, POTÊNCIA LÍQ. 88 HP, CAÇAMBA CARREG. CAP. MÍN. 1 M3, CAÇAMBA RETRO CAP. 0,26 M3, PESO OPERACIONAL MÍN. 6.674 KG, PROFU</t>
  </si>
  <si>
    <t xml:space="preserve">5679 </t>
  </si>
  <si>
    <t xml:space="preserve">5631 </t>
  </si>
  <si>
    <t xml:space="preserve">   ESCAVADEIRA HIDRÁULICA SOBRE ESTEIRAS, CAÇAMBA 0,80 M3, PESO OPERACIONAL 17 T, POTENCIA BRUTA 111 HP - CHP DIURNO. AF_06/2014</t>
  </si>
  <si>
    <t xml:space="preserve">5632 </t>
  </si>
  <si>
    <t xml:space="preserve">   ESCAVADEIRA HIDRÁULICA SOBRE ESTEIRAS, CAÇAMBA 0,80 M3, PESO OPERACIONAL 17 T, POTENCIA BRUTA 111 HP - CHI DIURNO. AF_06/2014</t>
  </si>
  <si>
    <t xml:space="preserve">89876 </t>
  </si>
  <si>
    <t xml:space="preserve">   CAMINHÃO BASCULANTE 14 M3, COM CAVALO MECÂNICO DE CAPACIDADE MÁXIMA DE TRAÇÃO COMBINADO DE 36000 KG, POTÊNCIA 286 CV, INCLUSIVE SEMIREBOQUE COM CAÇAMBA METÁLICA - CHP DIURNO. AF</t>
  </si>
  <si>
    <t xml:space="preserve">89877 </t>
  </si>
  <si>
    <t xml:space="preserve">   CAMINHÃO BASCULANTE 14 M3, COM CAVALO MECÂNICO DE CAPACIDADE MÁXIMA DE TRAÇÃO COMBINADO DE 36000 KG, POTÊNCIA 286 CV, INCLUSIVE SEMIREBOQUE COM CAÇAMBA METÁLICA - CHI DIURNO. AF</t>
  </si>
  <si>
    <t xml:space="preserve">88907 </t>
  </si>
  <si>
    <t xml:space="preserve">   ESCAVADEIRA HIDRÁULICA SOBRE ESTEIRAS, CAÇAMBA 1,20 M3, PESO OPERACIONAL 21 T, POTÊNCIA BRUTA 155 HP - CHP DIURNO. AF_06/2014</t>
  </si>
  <si>
    <t xml:space="preserve">88908 </t>
  </si>
  <si>
    <t xml:space="preserve">   ESCAVADEIRA HIDRÁULICA SOBRE ESTEIRAS, CAÇAMBA 1,20 M3, PESO OPERACIONAL 21 T, POTÊNCIA BRUTA 155 HP - CHI DIURNO. AF_06/2014</t>
  </si>
  <si>
    <t xml:space="preserve">   TABUA DE MADEIRA APARELHADA *2,5 X 30* CM, MACARANDUBA, ANGELIM OU EQUIVALENTE DA REGIAO</t>
  </si>
  <si>
    <t xml:space="preserve">   ELETRODO REVESTIDO AWS - E6013, DIAMETRO IGUAL A 2,50 MM</t>
  </si>
  <si>
    <t xml:space="preserve">   PERFIL "I" DE ACO LAMINADO, W 250 X 38,50</t>
  </si>
  <si>
    <t xml:space="preserve">83765 </t>
  </si>
  <si>
    <t xml:space="preserve">   GRUPO DE SOLDAGEM COM GERADOR A DIESEL 60 CV PARA SOLDA ELÉTRICA, SOBRE 04 RODAS, COM MOTOR 4 CILINDROS 600 A - CHP DIURNO. AF_02/2016</t>
  </si>
  <si>
    <t xml:space="preserve">83766 </t>
  </si>
  <si>
    <t xml:space="preserve">   GRUPO DE SOLDAGEM COM GERADOR A DIESEL 60 CV PARA SOLDA ELÉTRICA, SOBRE 04 RODAS, COM MOTOR 4 CILINDROS 600 A - CHI DIURNO. AF_02/2016</t>
  </si>
  <si>
    <t xml:space="preserve">88262 </t>
  </si>
  <si>
    <t xml:space="preserve">   CARPINTEIRO DE FORMAS COM ENCARGOS COMPLEMENTARES</t>
  </si>
  <si>
    <t xml:space="preserve">88317 </t>
  </si>
  <si>
    <t xml:space="preserve">   SOLDADOR COM ENCARGOS COMPLEMENTARES</t>
  </si>
  <si>
    <t xml:space="preserve">89843 </t>
  </si>
  <si>
    <t xml:space="preserve">   BATE-ESTACAS POR GRAVIDADE, POTÊNCIA DE 160 HP, PESO DO MARTELO ATÉ 3 TONELADAS - CHP DIURNO. AF_11/2014</t>
  </si>
  <si>
    <t xml:space="preserve">93402 </t>
  </si>
  <si>
    <t xml:space="preserve">   GUINDAUTO HIDRÁULICO, CAPACIDADE MÁXIMA DE CARGA 3300 KG, MOMENTO MÁXIMO DE CARGA 5,8 TM, ALCANCE MÁXIMO HORIZONTAL 7,60 M, INCLUSIVE CAMINHÃO TOCO PBT 16.000 KG, POTÊNCIA DE 18</t>
  </si>
  <si>
    <t xml:space="preserve">93403 </t>
  </si>
  <si>
    <t xml:space="preserve">   MADEIRA ROLICA SEM TRATAMENTO, EUCALIPTO OU EQUIVALENTE DA REGIAO, H = 3 M, D = 20 A 24 CM (PARA ESCORAMENTO)</t>
  </si>
  <si>
    <t xml:space="preserve">   VIGA DE MADEIRA NAO APARELHADA *6 X 16* CM, MACARANDUBA, ANGELIM OU EQUIVALENTE DA REGIAO</t>
  </si>
  <si>
    <t xml:space="preserve">   PREGO DE ACO POLIDO COM CABECA 18 X 27 (2 1/2 X 10)</t>
  </si>
  <si>
    <t xml:space="preserve">   TABUA MADEIRA 2A QUALIDADE 2,5 X 30,0CM (1 X 12") NAO APARELHADA</t>
  </si>
  <si>
    <t xml:space="preserve">   PECA DE MADEIRA NATIVA/REGIONAL 7,5 X 12,50 CM (3X5") NAO APARELHADA (P/FORMA)</t>
  </si>
  <si>
    <t xml:space="preserve">   PREGO DE ACO POLIDO COM CABECA 18 X 30 (2 3/4 X 10)</t>
  </si>
  <si>
    <t xml:space="preserve">73536 </t>
  </si>
  <si>
    <t xml:space="preserve">   MOTOBOMBA CENTRÍFUGA, MOTOR A GASOLINA, POTÊNCIA 5,42 HP, BOCAIS 1 1/2" X 1", DIÂMETRO ROTOR 143 MM HM/Q = 6 MCA / 16,8 M3/H A 38 MCA / 6,6 M3/H - CHP DIURNO. AF_06/2014</t>
  </si>
  <si>
    <t xml:space="preserve">5853 </t>
  </si>
  <si>
    <t xml:space="preserve">   TRATOR DE ESTEIRAS, POTÊNCIA 150 HP, PESO OPERACIONAL 16,7 T, COM RODA MOTRIZ ELEVADA E LÂMINA 3,18 M3 - CHI DIURNO. AF_06/2014</t>
  </si>
  <si>
    <t xml:space="preserve">5847 </t>
  </si>
  <si>
    <t xml:space="preserve">   TRATOR DE ESTEIRAS, POTÊNCIA 170 HP, PESO OPERACIONAL 19 T, CAÇAMBA 5,2 M3 - CHP DIURNO. AF_06/2014</t>
  </si>
  <si>
    <t xml:space="preserve">   ELETRODO REVESTIDO AWS - E7018, DIAMETRO IGUAL A 4,00 MM</t>
  </si>
  <si>
    <t xml:space="preserve">   ESTACA PRE-MOLDADA MACICA DE CONCRETO VIBRADO ARMADO, PARA CARGA DE 25 T, SECAO QUADRADA DE *16 X 16*, COM ANEL METALICO INCORPORADO A PECA (SOMENTE FORNECIMENTO)</t>
  </si>
  <si>
    <t xml:space="preserve">89218 </t>
  </si>
  <si>
    <t xml:space="preserve">   BATE-ESTACAS POR GRAVIDADE, POTÊNCIA DE 160 HP, PESO DO MARTELO ATÉ 3 TONELADAS - CHI DIURNO. AF_11/2014</t>
  </si>
  <si>
    <t xml:space="preserve">   ESTACA PRE-MOLDADA MACICA DE CONCRETO VIBRADO ARMADO, PARA CARGA DE 50 T, SECAO QUADRADA, COM ANEL METALICO INCORPORADO A PECA (SOMENTE FORNECIMENTO)</t>
  </si>
  <si>
    <t xml:space="preserve">   PECA DE MADEIRA NATIVA / REGIONAL 7,5 X 7,5CM (3X3) NAO APARELHADA (P/FORMA)</t>
  </si>
  <si>
    <t xml:space="preserve">   FECHO / TRINCO / FERROLHO FIO REDONDO, DE SOBREPOR, 8", EM ACO GALVANIZADO / ZINCADO</t>
  </si>
  <si>
    <t xml:space="preserve">73933/3 </t>
  </si>
  <si>
    <t xml:space="preserve">   PORTA DE FERRO TIPO VENEZIANA, DE ABRIR, SEM BANDEIRA SEM FERRAGENS</t>
  </si>
  <si>
    <t xml:space="preserve">73953/6 </t>
  </si>
  <si>
    <t xml:space="preserve">   LUMINARIA TIPO CALHA, DE SOBREPOR, COM REATOR DE PARTIDA RAPIDA E LAMPADA FLUORESCENTE 2X40W, COMPLETA, FORNECIMENTO E INSTALACAO</t>
  </si>
  <si>
    <t xml:space="preserve">73964/6 </t>
  </si>
  <si>
    <t xml:space="preserve">   REATERRO DE VALA COM COMPACTAÇÃO MANUAL</t>
  </si>
  <si>
    <t xml:space="preserve">83518 </t>
  </si>
  <si>
    <t xml:space="preserve">   ALVENARIA EMBASAMENTO E=20 CM BLOCO CONCRETO</t>
  </si>
  <si>
    <t xml:space="preserve">88487 </t>
  </si>
  <si>
    <t xml:space="preserve">   APLICAÇÃO MANUAL DE PINTURA COM TINTA LÁTEX PVA EM PAREDES, DUAS DEMÃOS. AF_06/2014</t>
  </si>
  <si>
    <t xml:space="preserve">91170 </t>
  </si>
  <si>
    <t xml:space="preserve">   FIXAÇÃO DE TUBOS HORIZONTAIS DE PVC, CPVC OU COBRE DIÂMETROS MENORES OU IGUAIS A 40 MM OU ELETROCALHAS ATÉ 150MM DE LARGURA, COM ABRAÇADEIRA METÁLICA RÍGIDA TIPO D 1/2?, FIXADA </t>
  </si>
  <si>
    <t xml:space="preserve">91173 </t>
  </si>
  <si>
    <t xml:space="preserve">   FIXAÇÃO DE TUBOS VERTICAIS DE PPR DIÂMETROS MENORES OU IGUAIS A 40 MM COM ABRAÇADEIRA METÁLICA RÍGIDA TIPO D 1/2", FIXADA EM PERFILADO EM ALVENARIA. AF_05/2015</t>
  </si>
  <si>
    <t xml:space="preserve">91852 </t>
  </si>
  <si>
    <t xml:space="preserve">   ELETRODUTO FLEXÍVEL CORRUGADO, PVC, DN 20 MM (1/2"), PARA CIRCUITOS TERMINAIS, INSTALADO EM PAREDE - FORNECIMENTO E INSTALAÇÃO. AF_12/2015</t>
  </si>
  <si>
    <t xml:space="preserve">91862 </t>
  </si>
  <si>
    <t xml:space="preserve">   ELETRODUTO RÍGIDO ROSCÁVEL, PVC, DN 20 MM (1/2"), PARA CIRCUITOS TERMINAIS, INSTALADO EM FORRO - FORNECIMENTO E INSTALAÇÃO. AF_12/2015</t>
  </si>
  <si>
    <t xml:space="preserve">91870 </t>
  </si>
  <si>
    <t xml:space="preserve">   ELETRODUTO RÍGIDO ROSCÁVEL, PVC, DN 20 MM (1/2"), PARA CIRCUITOS TERMINAIS, INSTALADO EM PAREDE - FORNECIMENTO E INSTALAÇÃO. AF_12/2015</t>
  </si>
  <si>
    <t xml:space="preserve">91924 </t>
  </si>
  <si>
    <t xml:space="preserve">   CABO DE COBRE FLEXÍVEL ISOLADO, 1,5 MM², ANTI-CHAMA 450/750 V, PARA CIRCUITOS TERMINAIS - FORNECIMENTO E INSTALAÇÃO. AF_12/2015</t>
  </si>
  <si>
    <t xml:space="preserve">92023 </t>
  </si>
  <si>
    <t xml:space="preserve">   INTERRUPTOR SIMPLES (1 MÓDULO) COM 1 TOMADA DE EMBUTIR 2P+T 10 A,  INCLUINDO SUPORTE E PLACA - FORNECIMENTO E INSTALAÇÃO. AF_12/2015</t>
  </si>
  <si>
    <t xml:space="preserve">92543 </t>
  </si>
  <si>
    <t xml:space="preserve">   TRAMA DE MADEIRA COMPOSTA POR TERÇAS PARA TELHADOS DE ATÉ 2 ÁGUAS PARA TELHA ONDULADA DE FIBROCIMENTO, METÁLICA, PLÁSTICA OU TERMOACÚSTICA, INCLUSO TRANSPORTE VERTICAL. AF_12/20</t>
  </si>
  <si>
    <t xml:space="preserve">93181 </t>
  </si>
  <si>
    <t xml:space="preserve">   FECHAMENTO TEMPORÁRIO EM CHAPA DE MADEIRA COMPENSADA E=12MM, COM REAPROVEITAMENTO 1,5X</t>
  </si>
  <si>
    <t xml:space="preserve">94210 </t>
  </si>
  <si>
    <t xml:space="preserve">   TELHAMENTO COM TELHA ONDULADA DE FIBROCIMENTO E = 6 MM, COM RECOBRIMENTO LATERAL DE 1 1/4 DE ONDA PARA TELHADO COM INCLINAÇÃO MÁXIMA DE 10°, COM ATÉ 2 ÁGUAS, INCLUSO IÇAMENTO. A</t>
  </si>
  <si>
    <t xml:space="preserve">   JANELA DE AÇO BASCULANTE, FIXAÇÃO COM ARGAMASSA, SEM VIDROS, PADRONIZADA. AF_07/2016</t>
  </si>
  <si>
    <t xml:space="preserve">95240 </t>
  </si>
  <si>
    <t xml:space="preserve">   LASTRO DE CONCRETO MAGRO, APLICADO EM PISOS OU RADIERS, ESPESSURA DE 3 CM. AF_07_2016</t>
  </si>
  <si>
    <t xml:space="preserve">95241 </t>
  </si>
  <si>
    <t xml:space="preserve">   LASTRO DE CONCRETO MAGRO, APLICADO EM PISOS OU RADIERS, ESPESSURA DE 5 CM. AF_07_2016</t>
  </si>
  <si>
    <t xml:space="preserve">95805 </t>
  </si>
  <si>
    <t xml:space="preserve">   CONDULETE DE PVC, TIPO B, PARA ELETRODUTO DE PVC SOLDÁVEL DN 25 MM (3/4''), APARENTE - FORNECIMENTO E INSTALAÇÃO. AF_11/2016</t>
  </si>
  <si>
    <t xml:space="preserve">   FECHADURA DE EMBUTIR PARA PORTA EXTERNA / ENTRADA, MAQUINA 40 MM, COM CILINDRO, MACANETA ALAVANCA E ESPELHO EM METAL CROMADO - NIVEL SEGURANCA MEDIO - COMPLETA</t>
  </si>
  <si>
    <t xml:space="preserve">   FECHADURA DE EMBUTIR PARA PORTA DE BANHEIRO, TIPO TRANQUETA, MAQUINA 40 MM, MACANETAS ALAVANCA E ROSETAS REDONDAS EM METAL CROMADO - NIVEL SEGURANCA MEDIO - COMPLETA</t>
  </si>
  <si>
    <t xml:space="preserve">   EXTINTOR DE INCENDIO PORTATIL COM CARGA DE AGUA PRESSURIZADA DE 10 L, CLASSE A</t>
  </si>
  <si>
    <t xml:space="preserve">   EXTINTOR DE INCENDIO PORTATIL COM CARGA DE PO QUIMICO SECO (PQS) DE 4 KG, CLASSE BC</t>
  </si>
  <si>
    <t xml:space="preserve">   FORRO DE PVC LISO, BRANCO, REGUA DE 10 CM, ESPESSURA DE 8 MM A 10 MM (COM COLOCACAO / SEM ESTRUTURA METALICA)</t>
  </si>
  <si>
    <t xml:space="preserve">68069 </t>
  </si>
  <si>
    <t xml:space="preserve">   HASTE COPPERWELD 5/8? X 3,0M COM CONECTOR</t>
  </si>
  <si>
    <t xml:space="preserve">72251 </t>
  </si>
  <si>
    <t xml:space="preserve">   CABO DE COBRE NU 16MM2 - FORNECIMENTO E INSTALACAO</t>
  </si>
  <si>
    <t xml:space="preserve">73768/12 </t>
  </si>
  <si>
    <t xml:space="preserve">   CABO TELEFONICO CCI-50 4 PARES (USO INTERNO) - FORNECIMENTO E INSTALACAO</t>
  </si>
  <si>
    <t xml:space="preserve">74094/1 </t>
  </si>
  <si>
    <t xml:space="preserve">   LUMINARIA TIPO SPOT PARA 1 LAMPADA INCANDESCENTE/FLUORESCENTE COMPACTA</t>
  </si>
  <si>
    <t xml:space="preserve">74166/1 </t>
  </si>
  <si>
    <t xml:space="preserve">   CAIXA DE INSPEÇÃO EM CONCRETO PRÉ-MOLDADO DN 60CM COM TAMPA H= 60CM - FORNECIMENTO E INSTALACAO</t>
  </si>
  <si>
    <t xml:space="preserve">83366 </t>
  </si>
  <si>
    <t xml:space="preserve">   CAIXA DE PASSAGEM PARA TELEFONE 20X20X12CM (SOBREPOR) FORNECIMENTO E INSTALACAO</t>
  </si>
  <si>
    <t xml:space="preserve">   CAIXA DE PASSAGEM 20X20X25 FUNDO BRITA COM TAMPA</t>
  </si>
  <si>
    <t xml:space="preserve">83463 </t>
  </si>
  <si>
    <t xml:space="preserve">   QUADRO DE DISTRIBUICAO DE ENERGIA EM CHAPA DE ACO GALVANIZADO, PARA 12 DISJUNTORES TERMOMAGNETICOS MONOPOLARES, COM BARRAMENTO TRIFASICO E NEUTRO - FORNECIMENTO E INSTALACAO</t>
  </si>
  <si>
    <t xml:space="preserve">   BARRA LISA TRACO 1:3 (CIMENTO E AREIA MEDIA), ESPESSURA 1,0CM, PREPARO MANUAL DA ARGAMASSA</t>
  </si>
  <si>
    <t xml:space="preserve">84848 </t>
  </si>
  <si>
    <t xml:space="preserve">   JANELA DE MADEIRA TIPO VENEZIANA/GUILHOTINA, DE ABRIR, INCLUSAS GUARNICOES SEM FERRAGENS</t>
  </si>
  <si>
    <t xml:space="preserve">86888 </t>
  </si>
  <si>
    <t xml:space="preserve">   VASO SANITÁRIO SIFONADO COM CAIXA ACOPLADA LOUÇA BRANCA - FORNECIMENTO E INSTALAÇÃO. AF_12/2013</t>
  </si>
  <si>
    <t xml:space="preserve">86934 </t>
  </si>
  <si>
    <t xml:space="preserve">   BANCADA DE MÁRMORE SINTÉTICO 120 X 60CM, COM CUBA INTEGRADA, INCLUSO SIFÃO TIPO FLEXÍVEL EM PVC, VÁLVULA EM PLÁSTICO CROMADO TIPO AMERICANA E TORNEIRA CROMADA LONGA, DE PAREDE, </t>
  </si>
  <si>
    <t xml:space="preserve">   LAVATÓRIO LOUÇA BRANCA SUSPENSO, 29,5 X 39CM OU EQUIVALENTE, PADRÃO POPULAR, INCLUSO SIFÃO FLEXÍVEL EM PVC, VÁLVULA E ENGATE FLEXÍVEL 30CM EM PLÁSTICO E TORNEIRA CROMADA DE MESA</t>
  </si>
  <si>
    <t xml:space="preserve">87877 </t>
  </si>
  <si>
    <t xml:space="preserve">   CHAPISCO APLICADO EM ALVENARIAS E ESTRUTURAS DE CONCRETO INTERNAS, COM ROLO PARA TEXTURA ACRÍLICA.  ARGAMASSA INDUSTRIALIZADA COM PREPARO EM MISTURADOR 300 KG. AF_06/2014</t>
  </si>
  <si>
    <t xml:space="preserve">89168 </t>
  </si>
  <si>
    <t xml:space="preserve">   (COMPOSIÇÃO REPRESENTATIVA) DO SERVIÇO DE ALVENARIA DE VEDAÇÃO DE BLOCOS VAZADOS DE CERÂMICA DE 9X19X19CM (ESPESSURA 9CM), PARA EDIFICAÇÃO HABITACIONAL UNIFAMILIAR (CASA) E EDIF</t>
  </si>
  <si>
    <t xml:space="preserve">89171 </t>
  </si>
  <si>
    <t xml:space="preserve">   (COMPOSIÇÃO REPRESENTATIVA) DO SERVIÇO DE REVESTIMENTO CERÂMICO PARA PISO COM PLACAS TIPO GRÉS DE DIMENSÕES 35X35 CM, PARA EDIFICAÇÃO HABITACIONAL UNIFAMILIAR (CASA) E EDIFICAÇÃ</t>
  </si>
  <si>
    <t xml:space="preserve">89173 </t>
  </si>
  <si>
    <t xml:space="preserve">   (COMPOSIÇÃO REPRESENTATIVA) DO SERVIÇO DE EMBOÇO/MASSA ÚNICA, APLICADO MANUALMENTE, TRAÇO 1:2:8, EM BETONEIRA DE 400L, PAREDES INTERNAS, COM EXECUÇÃO DE TALISCAS, EDIFICAÇÃO HAB</t>
  </si>
  <si>
    <t xml:space="preserve">89482 </t>
  </si>
  <si>
    <t xml:space="preserve">   CAIXA SIFONADA, PVC, DN 100 X 100 X 50 MM, FORNECIDA E INSTALADA EM RAMAIS DE ENCAMINHAMENTO DE ÁGUA PLUVIAL. AF_12/2014</t>
  </si>
  <si>
    <t xml:space="preserve">89711 </t>
  </si>
  <si>
    <t xml:space="preserve">   TUBO PVC, SERIE NORMAL, ESGOTO PREDIAL, DN 40 MM, FORNECIDO E INSTALADO EM RAMAL DE DESCARGA OU RAMAL DE ESGOTO SANITÁRIO. AF_12/2014</t>
  </si>
  <si>
    <t xml:space="preserve">89712 </t>
  </si>
  <si>
    <t xml:space="preserve">   TUBO PVC, SERIE NORMAL, ESGOTO PREDIAL, DN 50 MM, FORNECIDO E INSTALADO EM RAMAL DE DESCARGA OU RAMAL DE ESGOTO SANITÁRIO. AF_12/2014</t>
  </si>
  <si>
    <t xml:space="preserve">89714 </t>
  </si>
  <si>
    <t xml:space="preserve">   TUBO PVC, SERIE NORMAL, ESGOTO PREDIAL, DN 100 MM, FORNECIDO E INSTALADO EM RAMAL DE DESCARGA OU RAMAL DE ESGOTO SANITÁRIO. AF_12/2014</t>
  </si>
  <si>
    <t xml:space="preserve">89724 </t>
  </si>
  <si>
    <t xml:space="preserve">   JOELHO 90 GRAUS, PVC, SERIE NORMAL, ESGOTO PREDIAL, DN 40 MM, JUNTA SOLDÁVEL, FORNECIDO E INSTALADO EM RAMAL DE DESCARGA OU RAMAL DE ESGOTO SANITÁRIO. AF_12/2014</t>
  </si>
  <si>
    <t xml:space="preserve">89726 </t>
  </si>
  <si>
    <t xml:space="preserve">   JOELHO 45 GRAUS, PVC, SERIE NORMAL, ESGOTO PREDIAL, DN 40 MM, JUNTA SOLDÁVEL, FORNECIDO E INSTALADO EM RAMAL DE DESCARGA OU RAMAL DE ESGOTO SANITÁRIO. AF_12/2014</t>
  </si>
  <si>
    <t xml:space="preserve">89731 </t>
  </si>
  <si>
    <t xml:space="preserve">   JOELHO 90 GRAUS, PVC, SERIE NORMAL, ESGOTO PREDIAL, DN 50 MM, JUNTA ELÁSTICA, FORNECIDO E INSTALADO EM RAMAL DE DESCARGA OU RAMAL DE ESGOTO SANITÁRIO. AF_12/2014</t>
  </si>
  <si>
    <t xml:space="preserve">89748 </t>
  </si>
  <si>
    <t xml:space="preserve">   CURVA CURTA 90 GRAUS, PVC, SERIE NORMAL, ESGOTO PREDIAL, DN 100 MM, JUNTA ELÁSTICA, FORNECIDO E INSTALADO EM RAMAL DE DESCARGA OU RAMAL DE ESGOTO SANITÁRIO. AF_12/2014</t>
  </si>
  <si>
    <t xml:space="preserve">89784 </t>
  </si>
  <si>
    <t xml:space="preserve">   TE, PVC, SERIE NORMAL, ESGOTO PREDIAL, DN 50 X 50 MM, JUNTA ELÁSTICA, FORNECIDO E INSTALADO EM RAMAL DE DESCARGA OU RAMAL DE ESGOTO SANITÁRIO. AF_12/2014</t>
  </si>
  <si>
    <t xml:space="preserve">89796 </t>
  </si>
  <si>
    <t xml:space="preserve">   TE, PVC, SERIE NORMAL, ESGOTO PREDIAL, DN 100 X 100 MM, JUNTA ELÁSTICA, FORNECIDO E INSTALADO EM RAMAL DE DESCARGA OU RAMAL DE ESGOTO SANITÁRIO. AF_12/2014</t>
  </si>
  <si>
    <t xml:space="preserve">89957 </t>
  </si>
  <si>
    <t xml:space="preserve">   PONTO DE CONSUMO TERMINAL DE ÁGUA FRIA (SUBRAMAL) COM TUBULAÇÃO DE PVC, DN 25 MM, INSTALADO EM RAMAL DE ÁGUA, INCLUSOS RASGO E CHUMBAMENTO EM ALVENARIA. AF_12/2014</t>
  </si>
  <si>
    <t xml:space="preserve">90443 </t>
  </si>
  <si>
    <t xml:space="preserve">   RASGO EM ALVENARIA PARA RAMAIS/ DISTRIBUIÇÃO COM DIAMETROS MENORES OU IGUAIS A 40 MM. AF_05/2015</t>
  </si>
  <si>
    <t xml:space="preserve">90466 </t>
  </si>
  <si>
    <t xml:space="preserve">   CHUMBAMENTO LINEAR EM ALVENARIA PARA RAMAIS/DISTRIBUIÇÃO COM DIÂMETROS MENORES OU IGUAIS A 40 MM. AF_05/2015</t>
  </si>
  <si>
    <t xml:space="preserve">   PORTA DE MADEIRA PARA PINTURA, SEMI-OCA (LEVE OU MÉDIA), 60X210CM, ESPESSURA DE 3,5CM, INCLUSO DOBRADIÇAS - FORNECIMENTO E INSTALAÇÃO. AF_08/2015</t>
  </si>
  <si>
    <t xml:space="preserve">   PORTA DE MADEIRA PARA PINTURA, SEMI-OCA (LEVE OU MÉDIA), 80X210CM, ESPESSURA DE 3,5CM, INCLUSO DOBRADIÇAS - FORNECIMENTO E INSTALAÇÃO. AF_08/2015</t>
  </si>
  <si>
    <t xml:space="preserve">91911 </t>
  </si>
  <si>
    <t xml:space="preserve">   CURVA 90 GRAUS PARA ELETRODUTO, PVC, ROSCÁVEL, DN 20 MM (1/2"), PARA CIRCUITOS TERMINAIS, INSTALADA EM PAREDE - FORNECIMENTO E INSTALAÇÃO. AF_12/2015</t>
  </si>
  <si>
    <t xml:space="preserve">   CABO DE COBRE FLEXÍVEL ISOLADO, 2,5 MM², ANTI-CHAMA 450/750 V, PARA CIRCUITOS TERMINAIS - FORNECIMENTO E INSTALAÇÃO. AF_12/2015</t>
  </si>
  <si>
    <t xml:space="preserve">91928 </t>
  </si>
  <si>
    <t xml:space="preserve">   CABO DE COBRE FLEXÍVEL ISOLADO, 4 MM², ANTI-CHAMA 450/750 V, PARA CIRCUITOS TERMINAIS - FORNECIMENTO E INSTALAÇÃO. AF_12/2015</t>
  </si>
  <si>
    <t xml:space="preserve">91937 </t>
  </si>
  <si>
    <t xml:space="preserve">   CAIXA OCTOGONAL 3" X 3", PVC, INSTALADA EM LAJE - FORNECIMENTO E INSTALAÇÃO. AF_12/2015</t>
  </si>
  <si>
    <t xml:space="preserve">91945 </t>
  </si>
  <si>
    <t xml:space="preserve">   SUPORTE PARAFUSADO COM PLACA DE ENCAIXE 4" X 2" ALTO (2,00 M DO PISO) PARA PONTO ELÉTRICO - FORNECIMENTO E INSTALAÇÃO. AF_12/2015</t>
  </si>
  <si>
    <t xml:space="preserve">   TOMADA BAIXA DE EMBUTIR (1 MÓDULO), 2P+T 10 A, INCLUINDO SUPORTE E PLACA - FORNECIMENTO E INSTALAÇÃO. AF_12/2015</t>
  </si>
  <si>
    <t xml:space="preserve">92008 </t>
  </si>
  <si>
    <t xml:space="preserve">   TOMADA BAIXA DE EMBUTIR (2 MÓDULOS), 2P+T 10 A, INCLUINDO SUPORTE E PLACA - FORNECIMENTO E INSTALAÇÃO. AF_12/2015</t>
  </si>
  <si>
    <t xml:space="preserve">93040 </t>
  </si>
  <si>
    <t xml:space="preserve">   LÂMPADA FLUORESCENTE COMPACTA 15 W 2U, BASE E27 - FORNECIMENTO E INSTALAÇÃO</t>
  </si>
  <si>
    <t xml:space="preserve">93044 </t>
  </si>
  <si>
    <t xml:space="preserve">   LÂMPADA FLUORESCENTE COMPACTA 3U BRANCA 20 W, BASE E27 - FORNECIMENTO E INSTALAÇÃO</t>
  </si>
  <si>
    <t xml:space="preserve">95811 </t>
  </si>
  <si>
    <t xml:space="preserve">   CONDULETE DE PVC, TIPO LB, PARA ELETRODUTO DE PVC SOLDÁVEL DN 25 MM (3/4''), APARENTE - FORNECIMENTO E INSTALAÇÃO. AF_11/2016</t>
  </si>
  <si>
    <t xml:space="preserve">   JUNCAO SIMPLES, PVC, DN 100 X 50 MM, SERIE NORMAL PARA ESGOTO PREDIAL</t>
  </si>
  <si>
    <t xml:space="preserve">   JUNCAO SIMPLES, PVC, 45 GRAUS, DN 100 X 100 MM, SERIE NORMAL PARA ESGOTO PREDIAL</t>
  </si>
  <si>
    <t xml:space="preserve">   CHUVEIRO ELETRICO COMUM CORPO PLASTICO TIPO DUCHA, FORNECIMENTO E INSTALACAO</t>
  </si>
  <si>
    <t xml:space="preserve">   PORTA DE MADEIRA, FOLHA LEVE (NBR 15930), E = *35* MM, NUCLEO COLMEIA, CAPA LISA EM HDF, ACABAMENTO MELAMINICO EM PADRAO MADEIRA</t>
  </si>
  <si>
    <t xml:space="preserve">   MICTORIO COLETIVO ACO INOX (AISI 304), E = 0,8 MM, DE *100 X 40 X 30* CM (C X A X P)</t>
  </si>
  <si>
    <t xml:space="preserve">   CAIXA SIFONADA PVC, 150 X 150 X 50 MM, COM GRELHA QUADRADA BRANCA (NBR 5688)</t>
  </si>
  <si>
    <t xml:space="preserve">   VALVULA DE DESCARGA EM METAL CROMADO PARA MICTORIO COM ACIONAMENTO POR PRESSAO E FECHAMENTO AUTOMATICO</t>
  </si>
  <si>
    <t xml:space="preserve">73922/4 </t>
  </si>
  <si>
    <t xml:space="preserve">   PISO CIMENTADO TRACO 1:4 (CIMENTO E AREIA) ACABAMENTO LISO ESPESSURA 2,0CM, PREPARO MANUAL DA ARGAMASSA</t>
  </si>
  <si>
    <t xml:space="preserve">84402 </t>
  </si>
  <si>
    <t xml:space="preserve">   QUADRO DE DISTRIBUICAO DE ENERGIA P/ 6 DISJUNTORES TERMOMAGNETICOS MONOPOLARES SEM BARRAMENTO, DE EMBUTIR, EM CHAPA METALICA - FORNECIMENTO E INSTALACAO</t>
  </si>
  <si>
    <t xml:space="preserve">87777 </t>
  </si>
  <si>
    <t xml:space="preserve">   EMBOÇO OU MASSA ÚNICA EM ARGAMASSA TRAÇO 1:2:8, PREPARO MANUAL, APLICADA MANUALMENTE EM PANOS DE FACHADA COM PRESENÇA DE VÃOS, ESPESSURA DE 25 MM. AF_06/2014</t>
  </si>
  <si>
    <t xml:space="preserve">87903 </t>
  </si>
  <si>
    <t xml:space="preserve">   CHAPISCO APLICADO EM ALVENARIA (COM PRESENÇA DE VÃOS) E ESTRUTURAS DE CONCRETO DE FACHADA, COM ROLO PARA TEXTURA ACRÍLICA.  ARGAMASSA INDUSTRIALIZADA COM PREPARO EM MISTURADOR 3</t>
  </si>
  <si>
    <t xml:space="preserve">89709 </t>
  </si>
  <si>
    <t xml:space="preserve">   RALO SIFONADO, PVC, DN 100 X 40 MM, JUNTA SOLDÁVEL, FORNECIDO E INSTALADO EM RAMAL DE DESCARGA OU EM RAMAL DE ESGOTO SANITÁRIO. AF_12/2014</t>
  </si>
  <si>
    <t xml:space="preserve">89970 </t>
  </si>
  <si>
    <t xml:space="preserve">   KIT DE REGISTRO DE PRESSÃO BRUTO DE LATÃO ¾", INCLUSIVE CONEXÕES, ROSCÁVEL, INSTALADO EM RAMAL DE ÁGUA FRIA - FORNECIMENTO E INSTALAÇÃO. AF_12/2014</t>
  </si>
  <si>
    <t xml:space="preserve">   FECHADURA DE EMBUTIR PARA PORTA DE BANHEIRO, COMPLETA, ACABAMENTO PADRÃO POPULAR, INCLUSO EXECUÇÃO DE FURO - FORNECIMENTO E INSTALAÇÃO. AF_08/2015</t>
  </si>
  <si>
    <t xml:space="preserve">91863 </t>
  </si>
  <si>
    <t xml:space="preserve">   ELETRODUTO RÍGIDO ROSCÁVEL, PVC, DN 25 MM (3/4"), PARA CIRCUITOS TERMINAIS, INSTALADO EM FORRO - FORNECIMENTO E INSTALAÇÃO. AF_12/2015</t>
  </si>
  <si>
    <t xml:space="preserve">   ELETRODUTO RÍGIDO ROSCÁVEL, PVC, DN 25 MM (3/4"), PARA CIRCUITOS TERMINAIS, INSTALADO EM PAREDE - FORNECIMENTO E INSTALAÇÃO. AF_12/2015</t>
  </si>
  <si>
    <t xml:space="preserve">91875 </t>
  </si>
  <si>
    <t xml:space="preserve">   LUVA PARA ELETRODUTO, PVC, ROSCÁVEL, DN 25 MM (3/4"), PARA CIRCUITOS TERMINAIS, INSTALADA EM FORRO - FORNECIMENTO E INSTALAÇÃO. AF_12/2015</t>
  </si>
  <si>
    <t xml:space="preserve">91882 </t>
  </si>
  <si>
    <t xml:space="preserve">   LUVA PARA ELETRODUTO, PVC, ROSCÁVEL, DN 20 MM (1/2"), PARA CIRCUITOS TERMINAIS, INSTALADA EM PAREDE - FORNECIMENTO E INSTALAÇÃO. AF_12/2015</t>
  </si>
  <si>
    <t xml:space="preserve">91890 </t>
  </si>
  <si>
    <t xml:space="preserve">   CURVA 90 GRAUS PARA ELETRODUTO, PVC, ROSCÁVEL, DN 25 MM (3/4"), PARA CIRCUITOS TERMINAIS, INSTALADA EM FORRO - FORNECIMENTO E INSTALAÇÃO. AF_12/2015</t>
  </si>
  <si>
    <t xml:space="preserve">   INTERRUPTOR SIMPLES (2 MÓDULOS), 10A/250V, INCLUINDO SUPORTE E PLACA - FORNECIMENTO E INSTALAÇÃO. AF_12/2015</t>
  </si>
  <si>
    <t xml:space="preserve">91967 </t>
  </si>
  <si>
    <t xml:space="preserve">   INTERRUPTOR SIMPLES (3 MÓDULOS), 10A/250V, INCLUINDO SUPORTE E PLACA - FORNECIMENTO E INSTALAÇÃO. AF_12/2015</t>
  </si>
  <si>
    <t xml:space="preserve">   PECA DE MADEIRA NATIVA/REGIONAL 2,5 X 7,0 CM (SARRAFO-P/FORMA)</t>
  </si>
  <si>
    <t xml:space="preserve">   CONCRETO USINADO BOMBEAVEL, CLASSE DE RESISTENCIA C20, COM BRITA 0 E 1, SLUMP = 100 +/- 20 MM, EXCLUI SERVICO DE BOMBEAMENTO (NBR 8953)</t>
  </si>
  <si>
    <t xml:space="preserve">88261 </t>
  </si>
  <si>
    <t xml:space="preserve">   CARPINTEIRO DE ESQUADRIA COM ENCARGOS COMPLEMENTARES</t>
  </si>
  <si>
    <t xml:space="preserve">   FECHADURA DE EMBUTIR PARA PORTA INTERNA, TIPO GORGES (CHAVE GRANDE), MAQUINA 40 MM, MACANETA ALAVANCA E ESPELHO EM METAL CROMADO - NIVEL SEGURANCA MEDIO - COMPLETA</t>
  </si>
  <si>
    <t>FERRAMENTAS (ENCARGOS COMPLEMENTARES) - HORISTA</t>
  </si>
  <si>
    <t xml:space="preserve">   BALDE PLASTICO CAPACIDADE *10* L</t>
  </si>
  <si>
    <t xml:space="preserve">   CARRINHO DE MAO DE ACO CAPACIDADE 50 A 60 L, PNEU COM CAMARA</t>
  </si>
  <si>
    <t xml:space="preserve">   ESMERILHADEIRA ANGULAR ELETRICA, DIAMETRO DO DISCO 7 '' (180 MM), ROTACAO 8500 RPM, POTENCIA 2400 W</t>
  </si>
  <si>
    <t xml:space="preserve">   FITA CREPE ROLO DE 25 MM X 50 M</t>
  </si>
  <si>
    <t xml:space="preserve">   REDUTOR TIPO THINNER PARA ACABAMENTO</t>
  </si>
  <si>
    <t xml:space="preserve">   LINHA DE PEDREIRO LISA 100 M</t>
  </si>
  <si>
    <t xml:space="preserve">   ROLO DE LA DE CARNEIRO 23 CM (SEM CABO)</t>
  </si>
  <si>
    <t xml:space="preserve">   ROLO DE ESPUMA POLIESTER 23 CM (SEM CABO)</t>
  </si>
  <si>
    <t xml:space="preserve">   SELADOR HORIZONTAL PARA FITA DE ACO 1 "</t>
  </si>
  <si>
    <t xml:space="preserve">   BOLSA DE LONA PARA FERRAMENTAS *50 X 35 X 25* CM</t>
  </si>
  <si>
    <t xml:space="preserve">   INVERSOR DE SOLDA MONOFASICO DE 160 A, POTENCIA DE 5400 W, TENSAO DE 220 V, TURBO VENTILADO, PROTECAO POR FUSIVEL TERMICO, PARA ELETRODOS DE 2,0 A 4,0 MM</t>
  </si>
  <si>
    <t xml:space="preserve">   LIXADEIRA ELETRICA ANGULAR, PARA DISCO DE 7 " (180 MM), POTENCIA DE 2.200 W, *5.000* RPM, 220 V</t>
  </si>
  <si>
    <t xml:space="preserve">   ESCADA DUPLA DE ABRIR EM ALUMINIO, MODELO PINTOR, 8 DEGRAUS</t>
  </si>
  <si>
    <t xml:space="preserve">   ESCADA EXTENSIVEL EM ALUMINIO COM 6,00 M ESTENDIDA</t>
  </si>
  <si>
    <t xml:space="preserve">38956 </t>
  </si>
  <si>
    <t xml:space="preserve">   </t>
  </si>
  <si>
    <t xml:space="preserve">   BARRA DE FERRO RETANGULAR, BARRA CHATA (QUALQUER DIMENSAO)</t>
  </si>
  <si>
    <t xml:space="preserve">   CANTONEIRA FERRO GALVANIZADO DE ABAS IGUAIS, 1" X 1/8" (L X E) , 1,20KG/M</t>
  </si>
  <si>
    <t xml:space="preserve">88631 </t>
  </si>
  <si>
    <t xml:space="preserve">   ARGAMASSA TRAÇO 1:4 (CIMENTO E AREIA MÉDIA), PREPARO MANUAL. AF_08/2014</t>
  </si>
  <si>
    <t xml:space="preserve">   GRELHA FOFO SIMPLES COM REQUADRO, CARGA MAXIMA  12,5 T, *300 X 1000* MM, E= *15* MM, AREA ESTACIONAMENTO CARRO PASSEIO</t>
  </si>
  <si>
    <t xml:space="preserve">88243 </t>
  </si>
  <si>
    <t xml:space="preserve">   AJUDANTE ESPECIALIZADO COM ENCARGOS COMPLEMENTARES</t>
  </si>
  <si>
    <t xml:space="preserve">92960 </t>
  </si>
  <si>
    <t xml:space="preserve">   MÁQUINA EXTRUSORA DE CONCRETO PARA GUIAS E SARJETAS, MOTOR A DIESEL, POTÊNCIA 14 CV - CHP DIURNO. AF_12/2015</t>
  </si>
  <si>
    <t xml:space="preserve">92961 </t>
  </si>
  <si>
    <t xml:space="preserve">   MÁQUINA EXTRUSORA DE CONCRETO PARA GUIAS E SARJETAS, MOTOR A DIESEL, POTÊNCIA 14 CV - CHI DIURNO. AF_12/2015</t>
  </si>
  <si>
    <t xml:space="preserve">   HASTE DE ATERRAMENTO EM ACO COM 3,00 M DE COMPRIMENTO E DN = 5/8", REVESTIDA COM BAIXA CAMADA DE COBRE, SEM CONECTOR</t>
  </si>
  <si>
    <t xml:space="preserve">95139 </t>
  </si>
  <si>
    <t xml:space="preserve">   TALHA MANUAL DE CORRENTE, CAPACIDADE DE 2 TON. COM ELEVAÇÃO DE 3 M - CHP DIURNO. AF_07/2016</t>
  </si>
  <si>
    <t xml:space="preserve">   ABRACADEIRA EM ACO PARA AMARRACAO DE ELETRODUTOS, TIPO D, COM 2" E PARAFUSO DE FIXACAO</t>
  </si>
  <si>
    <t xml:space="preserve">   PORCA OLHAL EM ACO GALVANIZADO, DIAMETRO NOMINAL DE 16 MM</t>
  </si>
  <si>
    <t xml:space="preserve">   GRAMPO METALICO TIPO OLHAL PARA HASTE DE ATERRAMENTO DE 5/8'', CONDUTOR DE *10* A 50 MM2</t>
  </si>
  <si>
    <t xml:space="preserve">   BUCHA DE REDUCAO DE FERRO GALVANIZADO, COM ROSCA BSP, DE 1" X 3/4"</t>
  </si>
  <si>
    <t xml:space="preserve">   CABO DE ALUMINIO NU COM ALMA DE ACO, BITOLA 4 AWG</t>
  </si>
  <si>
    <t xml:space="preserve">   GRAMPO PARALELO METALICO PARA CABO DE 6 A 50 MM2, COM 2 PARAFUSOS</t>
  </si>
  <si>
    <t xml:space="preserve">   TERMINAL METALICO A PRESSAO PARA 1 CABO DE 35 MM2, COM 1 FURO DE FIXACAO</t>
  </si>
  <si>
    <t xml:space="preserve">   TERMINAL METALICO A PRESSAO PARA 1 CABO DE 50 MM2, COM 1 FURO DE FIXACAO</t>
  </si>
  <si>
    <t xml:space="preserve">   TERMINAL METALICO A PRESSAO PARA 1 CABO DE 70 MM2, COM 1 FURO DE FIXACAO</t>
  </si>
  <si>
    <t xml:space="preserve">   CONECTOR DE ALUMINIO TIPO PRENSA CABO, BITOLA 1/2", PARA CABOS DE DIAMETRO DE 12,5 A 15 MM</t>
  </si>
  <si>
    <t xml:space="preserve">   CURVA PVC 90 GRAUS, ROSCAVEL, 2",  AGUA FRIA PREDIAL</t>
  </si>
  <si>
    <t xml:space="preserve">   CAIXA INSPECAO, CONCRETO PRE MOLDADO, CIRCULAR, COM TAMPA, D = 40* CM</t>
  </si>
  <si>
    <t xml:space="preserve">   SUPORTE GUIA SIMPLES COM ROLDANA EM POLIPROPILENO PARA CHUMBAR, H = 20 CM</t>
  </si>
  <si>
    <t xml:space="preserve">   LUVA PVC, ROSCAVEL, 2",  AGUA FRIA PREDIAL</t>
  </si>
  <si>
    <t xml:space="preserve">   LUVA DE REDUCAO DE FERRO GALVANIZADO, COM ROSCA BSP, DE 2" X 1"</t>
  </si>
  <si>
    <t xml:space="preserve">   PARA-RAIOS TIPO FRANKLIN 350 MM, EM LATAO CROMADO, DUAS DESCIDAS, PARA PROTECAO DE EDIFICACOES CONTRA DESCARGAS ATMOSFERICAS</t>
  </si>
  <si>
    <t xml:space="preserve">   SUPORTE ISOLADOR REFORCADO DIAMETRO NOMINAL 5/16", COM ROSCA SOBERBA E BUCHA</t>
  </si>
  <si>
    <t xml:space="preserve">   SAPATILHA EM ACO GALVANIZADO PARA CABOS COM DIAMETRO NOMINAL ATE 5/8"</t>
  </si>
  <si>
    <t xml:space="preserve">   TUBO PVC, ROSCAVEL,  2", PARA AGUA FRIA PREDIAL</t>
  </si>
  <si>
    <t xml:space="preserve">   BASE PARA MASTRO DE PARA-RAIOS DIAMETRO NOMINAL 2"</t>
  </si>
  <si>
    <t xml:space="preserve">   ABRACADEIRA DE LATAO PARA FIXACAO DE CABO PARA-RAIO, DIMENSOES 32 X 24 X 24 MM</t>
  </si>
  <si>
    <t xml:space="preserve">   ABRACADEIRA, GALVANIZADA/ZINCADA, ROSCA SEM FIM, PARAFUSO INOX, LARGURA  FITA *12,6 A *14 MM, D = 2" A 2 1/2"</t>
  </si>
  <si>
    <t xml:space="preserve">   CHUMBADOR, DIAMETRO 1/4" COM PARAFUSO 1/4" X 40 MM</t>
  </si>
  <si>
    <t xml:space="preserve">   MASTRO SIMPLES GALVANIZADO DIAMETRO NOMINAL 2", COMPRIMENTO 3 M</t>
  </si>
  <si>
    <t xml:space="preserve">   ELETRICISTA INDUSTRIAL COM ENCARGOS COMPLEMENTARES</t>
  </si>
  <si>
    <t xml:space="preserve">91946 </t>
  </si>
  <si>
    <t xml:space="preserve">   SUPORTE PARAFUSADO COM PLACA DE ENCAIXE 4" X 2" MÉDIO (1,30 M DO PISO) PARA PONTO ELÉTRICO - FORNECIMENTO E INSTALAÇÃO. AF_12/2015</t>
  </si>
  <si>
    <t xml:space="preserve">91952 </t>
  </si>
  <si>
    <t xml:space="preserve">   INTERRUPTOR SIMPLES (1 MÓDULO), 10A/250V, SEM SUPORTE E SEM PLACA - FORNECIMENTO E INSTALAÇÃO. AF_12/2015</t>
  </si>
  <si>
    <t xml:space="preserve">91958 </t>
  </si>
  <si>
    <t xml:space="preserve">   INTERRUPTOR SIMPLES (2 MÓDULOS), 10A/250V, SEM SUPORTE E SEM PLACA - FORNECIMENTO E INSTALAÇÃO. AF_12/2015</t>
  </si>
  <si>
    <t xml:space="preserve">   PECA DE MADEIRA 3A QUALIDADE 2,5 X 10CM NAO APARELHADA</t>
  </si>
  <si>
    <t xml:space="preserve">   TELA FACHADEIRA EM POLIETILENO, ROLO DE 3 X 100 M (L X C), COR BRANCA, SEM LOGOMARCA - PARA PROTECAO DE OBRAS</t>
  </si>
  <si>
    <t xml:space="preserve">88239 </t>
  </si>
  <si>
    <t xml:space="preserve">   AJUDANTE DE CARPINTEIRO COM ENCARGOS COMPLEMENTARES</t>
  </si>
  <si>
    <t xml:space="preserve">   JANELA BASCULANTE, ACO, COM BATENTE/REQUADRO, 60 X 60 CM (SEM VIDROS)</t>
  </si>
  <si>
    <t xml:space="preserve">   LAJE PRE-MOLDADA CONVENCIONAL (LAJOTAS + VIGOTAS) PARA FORRO, UNIDIRECIONAL, SOBRECARGA DE 100 KG/M2, VAO ATE 4,50 M (SEM COLOCACAO)</t>
  </si>
  <si>
    <t xml:space="preserve">94970 </t>
  </si>
  <si>
    <t xml:space="preserve">   CONCRETO FCK = 20MPA, TRAÇO 1:2,7:3 (CIMENTO/ AREIA MÉDIA/ BRITA 1)  - PREPARO MECÂNICO COM BETONEIRA 600 L. AF_07/2016</t>
  </si>
  <si>
    <t xml:space="preserve">90586 </t>
  </si>
  <si>
    <t xml:space="preserve">   VIBRADOR DE IMERSÃO, DIÂMETRO DE PONTEIRA 45MM, MOTOR ELÉTRICO TRIFÁSICO POTÊNCIA DE 2 CV - CHP DIURNO. AF_06/2015</t>
  </si>
  <si>
    <t xml:space="preserve">90587 </t>
  </si>
  <si>
    <t xml:space="preserve">   VIBRADOR DE IMERSÃO, DIÂMETRO DE PONTEIRA 45MM, MOTOR ELÉTRICO TRIFÁSICO POTÊNCIA DE 2 CV - CHI DIURNO. AF_06/2015</t>
  </si>
  <si>
    <t xml:space="preserve">   PEDRA BRITADA N. 0, OU PEDRISCO (4,8 A 9,5 MM) POSTO PEDREIRA/FORNECEDOR, SEM FRETE</t>
  </si>
  <si>
    <t xml:space="preserve">91533 </t>
  </si>
  <si>
    <t xml:space="preserve">   COMPACTADOR DE SOLOS DE PERCUSSÃO (SOQUETE) COM MOTOR A GASOLINA 4 TEMPOS, POTÊNCIA 4 CV - CHP DIURNO. AF_08/2015</t>
  </si>
  <si>
    <t xml:space="preserve">91534 </t>
  </si>
  <si>
    <t xml:space="preserve">   COMPACTADOR DE SOLOS DE PERCUSSÃO (SOQUETE) COM MOTOR A GASOLINA 4 TEMPOS, POTÊNCIA 4 CV - CHI DIURNO. AF_08/2015</t>
  </si>
  <si>
    <t xml:space="preserve">86879 </t>
  </si>
  <si>
    <t xml:space="preserve">   VÁLVULA EM PLÁSTICO 1" PARA PIA, TANQUE OU LAVATÓRIO, COM OU SEM LADRÃO - FORNECIMENTO E INSTALAÇÃO. AF_12/2013</t>
  </si>
  <si>
    <t xml:space="preserve">86884 </t>
  </si>
  <si>
    <t xml:space="preserve">   ENGATE FLEXÍVEL EM PLÁSTICO BRANCO, 1/2" X 30CM - FORNECIMENTO E INSTALAÇÃO. AF_12/2013</t>
  </si>
  <si>
    <t xml:space="preserve">86904 </t>
  </si>
  <si>
    <t xml:space="preserve">   LAVATÓRIO LOUÇA BRANCA SUSPENSO, 29,5 X 39CM OU EQUIVALENTE, PADRÃO POPULAR - FORNECIMENTO E INSTALAÇÃO. AF_12/2013</t>
  </si>
  <si>
    <t xml:space="preserve">86906 </t>
  </si>
  <si>
    <t xml:space="preserve">   TORNEIRA CROMADA DE MESA, 1/2" OU 3/4", PARA LAVATÓRIO, PADRÃO POPULAR - FORNECIMENTO E INSTALAÇÃO. AF_12/2013</t>
  </si>
  <si>
    <t xml:space="preserve">   PEDRA BRITADA N. 4 (50 A 76 MM) POSTO PEDREIRA/FORNECEDOR, SEM FRETE</t>
  </si>
  <si>
    <t xml:space="preserve">   TABUA MADEIRA 3A QUALIDADE 2,5 X 23,0CM (1 X 9") NAO APARELHADA</t>
  </si>
  <si>
    <t xml:space="preserve">88253 </t>
  </si>
  <si>
    <t xml:space="preserve">   AUXILIAR DE TOPÓGRAFO COM ENCARGOS COMPLEMENTARES</t>
  </si>
  <si>
    <t xml:space="preserve">92138 </t>
  </si>
  <si>
    <t xml:space="preserve">   CAMINHONETE COM MOTOR A DIESEL, POTÊNCIA 180 CV, CABINE DUPLA, 4X4 - CHP DIURNO. AF_11/2015</t>
  </si>
  <si>
    <t xml:space="preserve">   LUVA EM PVC RIGIDO ROSCAVEL, DE 3/4", PARA ELETRODUTO</t>
  </si>
  <si>
    <t xml:space="preserve">   LUVA EM PVC RIGIDO ROSCAVEL, DE 1", PARA ELETRODUTO</t>
  </si>
  <si>
    <t xml:space="preserve">   LUVA EM PVC RIGIDO ROSCAVEL, DE 2", PARA ELETRODUTO</t>
  </si>
  <si>
    <t xml:space="preserve">   LUVA EM PVC RIGIDO ROSCAVEL, DE 3", PARA ELETRODUTO</t>
  </si>
  <si>
    <t xml:space="preserve">5824 </t>
  </si>
  <si>
    <t xml:space="preserve">   CAMINHÃO TOCO, PBT 16.000 KG, CARGA ÚTIL MÁX. 10.685 KG, DIST. ENTRE EIXOS 4,8 M, POTÊNCIA 189 CV, INCLUSIVE CARROCERIA FIXA ABERTA DE MADEIRA P/ TRANSPORTE GERAL DE CARGA SECA,</t>
  </si>
  <si>
    <t xml:space="preserve">   DESMOLDANTE PROTETOR PARA FORMAS DE MADEIRA, DE BASE OLEOSA EMULSIONADA EM AGUA</t>
  </si>
  <si>
    <t xml:space="preserve">   LOCACAO DE ESCORA METALICA TELESCOPICA, COM ALTURA REGULAVEL DE *1,80* A *3,20* M, COM CAPACIDADE DE CARGA DE NO MINIMO 1000 KGF (10 KN), INCLUSO TRIPE E FORCADO</t>
  </si>
  <si>
    <t xml:space="preserve">   VIGA DE ESCORAMAENTO H20, DE MADEIRA, PESO DE 5,00 A 5,20 KG/M, COM EXTREMIDADES PLASTICAS</t>
  </si>
  <si>
    <t xml:space="preserve">92267 </t>
  </si>
  <si>
    <t xml:space="preserve">   FABRICAÇÃO DE FÔRMA PARA LAJES, EM CHAPA DE MADEIRA COMPENSADA RESINADA, E = 17 MM. AF_12/2015</t>
  </si>
  <si>
    <t xml:space="preserve">   LOCACAO DE APRUMADOR METALICO DE PILAR, COM ALTURA E ANGULO REGULAVEIS, EXTENSAO DE *1,50* A *2,80* M</t>
  </si>
  <si>
    <t xml:space="preserve">   LOCACAO DE VIGA SANDUICHE METALICA VAZADA PARA TRAVAMENTO DE PILARES, ALTURA DE *8* CM, LARGURA DE *6* CM E EXTENSAO DE 2 M</t>
  </si>
  <si>
    <t xml:space="preserve">   LOCACAO DE BARRA DE ANCORAGEM DE 0,80 A 1,20 M DE EXTENSAO, COM ROSCA DE 5/8", INCLUINDO PORCA E FLANGE</t>
  </si>
  <si>
    <t xml:space="preserve">   PREGO DE ACO POLIDO COM CABECA DUPLA 17 X 27 (2 1/2 X 11)</t>
  </si>
  <si>
    <t xml:space="preserve">92263 </t>
  </si>
  <si>
    <t xml:space="preserve">   FABRICAÇÃO DE FÔRMA PARA PILARES E ESTRUTURAS SIMILARES, EM CHAPA DE MADEIRA COMPENSADA RESINADA, E = 17 MM. AF_12/2015</t>
  </si>
  <si>
    <t xml:space="preserve">   TABUA MADEIRA 2A QUALIDADE 2,5 X 20,0CM (1 X 8") NAO APARELHADA</t>
  </si>
  <si>
    <t xml:space="preserve">92265 </t>
  </si>
  <si>
    <t xml:space="preserve">   FABRICAÇÃO DE FÔRMA PARA VIGAS, EM CHAPA DE MADEIRA COMPENSADA RESINADA, E = 17 MM. AF_12/2015</t>
  </si>
  <si>
    <t xml:space="preserve">92272 </t>
  </si>
  <si>
    <t xml:space="preserve">   FABRICAÇÃO DE ESCORAS DE VIGA DO TIPO GARFO, EM MADEIRA. AF_12/2015</t>
  </si>
  <si>
    <t xml:space="preserve">88628 </t>
  </si>
  <si>
    <t xml:space="preserve">   ARGAMASSA TRAÇO 1:3 (CIMENTO E AREIA MÉDIA), PREPARO MECÂNICO COM BETONEIRA 400 L. AF_08/2014</t>
  </si>
  <si>
    <t xml:space="preserve">   SARRAFO DE MADEIRA NAO APARELHADA *2,5 X 7* CM, MACARANDUBA, ANGELIM OU EQUIVALENTE DA REGIAO</t>
  </si>
  <si>
    <t xml:space="preserve">   PLACA DE OBRA (PARA CONSTRUCAO CIVIL) EM CHAPA GALVANIZADA *N. 22*, DE *2,0 X 1,125* M</t>
  </si>
  <si>
    <t xml:space="preserve">94962 </t>
  </si>
  <si>
    <t xml:space="preserve">   CONCRETO MAGRO PARA LASTRO, TRAÇO 1:4,5:4,5 (CIMENTO/ AREIA MÉDIA/ BRITA 1)  - PREPARO MECÂNICO COM BETONEIRA 400 L. AF_07/2016</t>
  </si>
  <si>
    <t xml:space="preserve">   TERRA VEGETAL (GRANEL)</t>
  </si>
  <si>
    <t xml:space="preserve">   MUDA DE ARBUSTO FLORIFERO, CLUSIA/GARDENIA/MOREIA BRANCA/ AZALEIA OU EQUIVALENTE DA REGIAO, H= *50 A 70* CM</t>
  </si>
  <si>
    <t xml:space="preserve">   FERTILIZANTE NPK - 10:10:10</t>
  </si>
  <si>
    <t xml:space="preserve">   FERTILIZANTE ORGANICO COMPOSTO, CLASSE A</t>
  </si>
  <si>
    <t xml:space="preserve">88441 </t>
  </si>
  <si>
    <t xml:space="preserve">   JARDINEIRO COM ENCARGOS COMPLEMENTARES</t>
  </si>
  <si>
    <t xml:space="preserve">   MUDA DE ARVORE ORNAMENTAL, OITI/AROEIRA SALSA/ANGICO/IPE/JACARANDA OU EQUIVALENTE  DA REGIAO, H= *2* M</t>
  </si>
  <si>
    <t xml:space="preserve">   CALCARIO DOLOMITICO A (POSTO PEDREIRA/FORNECEDOR, SEM FRETE)</t>
  </si>
  <si>
    <t xml:space="preserve">   GRAMA BATATAIS EM PLACAS, SEM PLANTIO</t>
  </si>
  <si>
    <t xml:space="preserve">   LAJE PRE-MOLDADA DE TRANSICAO EXCENTRICA EM CONCRETO ARMADO, DN 1200 MM, FURO CIRCULAR DN 600 MM, ESPESSURA 12 CM</t>
  </si>
  <si>
    <t xml:space="preserve">   ANEL DE CONCRETO ARMADO, D = *1,10* M, H = 0,30 M</t>
  </si>
  <si>
    <t xml:space="preserve">   ANEL DE CONCRETO ARMADO, D = 0,60 M, H = 0,10 M</t>
  </si>
  <si>
    <t xml:space="preserve">   CAIACAO INT OU EXT SOBRE REVESTIMENTO LISO C/ADOCAO DE FIXADOR COM    COM DUAS DEMAOS</t>
  </si>
  <si>
    <t xml:space="preserve">87316 </t>
  </si>
  <si>
    <t xml:space="preserve">   ARGAMASSA TRAÇO 1:4 (CIMENTO E AREIA GROSSA) PARA CHAPISCO CONVENCIONAL, PREPARO MECÂNICO COM BETONEIRA 400 L. AF_06/2014</t>
  </si>
  <si>
    <t xml:space="preserve">   ANEL DE CONCRETO ARMADO, D = 0,60 M, H = 0,30 M</t>
  </si>
  <si>
    <t xml:space="preserve">   SELANTE ELASTICO MONOCOMPONENTE A BASE DE POLIURETANO PARA JUNTAS DIVERSAS</t>
  </si>
  <si>
    <t xml:space="preserve">   PORTA ALUMINIO ABRIR, PERFIL SERIE 25, CHAPA CORRUGADA C/ GUARNICAO 87 X 210CM</t>
  </si>
  <si>
    <t xml:space="preserve">   GUARNICAO/MOLDURA DE ACABAMENTO PARA ESQUADRIA DE ALUMINIO ANODIZADO NATURAL, PARA 1 FACE (COLETADO CAIXA)</t>
  </si>
  <si>
    <t xml:space="preserve">   DOBRADICA EM ACO/FERRO, 3 1/2" X  3", E= 1,9  A 2 MM, COM ANEL,  CROMADO OU ZINCADO, TAMPA BOLA, COM PARAFUSOS</t>
  </si>
  <si>
    <t xml:space="preserve">   PORTA MADEIRA COMPENSADA LISA PARA PINTURA 60 X 210 X 3,5CM</t>
  </si>
  <si>
    <t xml:space="preserve">   PARAFUSO ROSCA SOBERBA ZINCADO CABECA CHATA FENDA SIMPLES 3,5 X 25 MM (1 ")</t>
  </si>
  <si>
    <t xml:space="preserve">   PORTA MADEIRA COMPENSADA LISA PARA PINTURA 80 X 210 X 3,5CM</t>
  </si>
  <si>
    <t xml:space="preserve">   PORTA DE ABRIR EM ALUMINIO TIPO VENEZIANA, ACABAMENTO ANODIZADO NATURAL, SEM GUARNICAO/ALIZAR/VISTA, 87 X 210 CM</t>
  </si>
  <si>
    <t xml:space="preserve">   TELA DE ARAME GALV QUADRANGULAR / LOSANGULAR,  FIO 2,11 MM (14 BWG), MALHA  5 X 5 CM, H = 2 M</t>
  </si>
  <si>
    <t xml:space="preserve">   TUBO ACO GALVANIZADO COM COSTURA, CLASSE MEDIA, DN 1.1/2", E = *3,25* MM, PESO *3,61* KG/M (NBR 5580)</t>
  </si>
  <si>
    <t xml:space="preserve">   TUBO ACO GALVANIZADO COM COSTURA, CLASSE LEVE, DN 25 MM ( 1"),  E = 2,65 MM,  *2,11* KG/M (NBR 5580)</t>
  </si>
  <si>
    <t xml:space="preserve">5901 </t>
  </si>
  <si>
    <t xml:space="preserve">   CAMINHÃO PIPA 10.000 L TRUCADO, PESO BRUTO TOTAL 23.000 KG, CARGA ÚTIL MÁXIMA 15.935 KG, DISTÂNCIA ENTRE EIXOS 4,8 M, POTÊNCIA 230 CV, INCLUSIVE TANQUE DE AÇO PARA TRANSPORTE DE</t>
  </si>
  <si>
    <t xml:space="preserve">5903 </t>
  </si>
  <si>
    <t xml:space="preserve">   REVESTIMENTO EM CERAMICA ESMALTADA EXTRA, PEI MENOR OU IGUAL A 3, FORMATO MENOR OU IGUAL A 2025 CM2</t>
  </si>
  <si>
    <t xml:space="preserve">   ARGAMASSA COLANTE AC I PARA CERAMICAS</t>
  </si>
  <si>
    <t xml:space="preserve">   REJUNTE COLORIDO, CIMENTICIO</t>
  </si>
  <si>
    <t xml:space="preserve">88256 </t>
  </si>
  <si>
    <t xml:space="preserve">   AZULEJISTA OU LADRILHISTA COM ENCARGOS COMPLEMENTARES</t>
  </si>
  <si>
    <t xml:space="preserve">   PISO EM CERAMICA ESMALTADA EXTRA, PEI MAIOR OU IGUAL A 4, FORMATO MENOR OU IGUAL A 2025 CM2</t>
  </si>
  <si>
    <t xml:space="preserve">   FIO DE COBRE, SOLIDO, CLASSE 1, ISOLACAO EM PVC/A, ANTICHAMA BWF-B, 450/750V, SECAO NOMINAL 2,5 MM2</t>
  </si>
  <si>
    <t xml:space="preserve">   ENERGIA ELETRICA ATE 2000 KWH INDUSTRIAL, SEM DEMANDA</t>
  </si>
  <si>
    <t xml:space="preserve">   LAMPADA FLUORESCENTE TUBULAR T10, DE 20 OU 40 W, BIVOLT</t>
  </si>
  <si>
    <t xml:space="preserve">   BALDE VERMELHO PARA SINALIZACAO DE VIAS</t>
  </si>
  <si>
    <t xml:space="preserve">   SOQUETE DE PORCELANA BASE E27, PARA USO AO TEMPO, PARA LAMPADAS</t>
  </si>
  <si>
    <t xml:space="preserve">86874 </t>
  </si>
  <si>
    <t xml:space="preserve">   TANQUE DE LOUÇA BRANCA SUSPENSO, 18L OU EQUIVALENTE - FORNECIMENTO E INSTALAÇÃO. AF_12/2013</t>
  </si>
  <si>
    <t xml:space="preserve">86882 </t>
  </si>
  <si>
    <t xml:space="preserve">   SIFÃO DO TIPO GARRAFA/COPO EM PVC 1.1/4? X 1.1/2" - FORNECIMENTO E INSTALAÇÃO. AF_12/2013</t>
  </si>
  <si>
    <t xml:space="preserve">86913 </t>
  </si>
  <si>
    <t xml:space="preserve">   TORNEIRA CROMADA 1/2" OU 3/4" PARA TANQUE, PADRÃO POPULAR - FORNECIMENTO E INSTALAÇÃO. AF_12/2013</t>
  </si>
  <si>
    <t xml:space="preserve">   CONJUNTO ARRUELAS DE VEDACAO 5/16" PARA TELHA FIBROCIMENTO (UMA ARRUELA METALICA E UMA ARRUELA PVC - CONICAS)</t>
  </si>
  <si>
    <t xml:space="preserve">   FIXADOR DE ABA SIMPLES PARA TELHA DE FIBROCIMENTO, TIPO CANALETA 90 OU KALHETAO</t>
  </si>
  <si>
    <t xml:space="preserve">   TELHA ESTRUTURAL DE FIBROCIMENTO 2 ABAS, DE 1,00 X 6,00 M (SEM AMIANTO)</t>
  </si>
  <si>
    <t xml:space="preserve">   GANCHO L COM ROSCA PARA FIXAR TELHA EM MADEIRA 5/16" X 350 MM (COLETADO CAIXA)</t>
  </si>
  <si>
    <t xml:space="preserve">88323 </t>
  </si>
  <si>
    <t xml:space="preserve">   TELHADISTA COM ENCARGOS COMPLEMENTARES</t>
  </si>
  <si>
    <t xml:space="preserve">93287 </t>
  </si>
  <si>
    <t xml:space="preserve">   GUINDASTE HIDRÁULICO AUTOPROPELIDO, COM LANÇA TELESCÓPICA 40 M, CAPACIDADE MÁXIMA 60 T, POTÊNCIA 260 KW - CHP DIURNO. AF_03/2016</t>
  </si>
  <si>
    <t xml:space="preserve">93288 </t>
  </si>
  <si>
    <t xml:space="preserve">   GUINDASTE HIDRÁULICO AUTOPROPELIDO, COM LANÇA TELESCÓPICA 40 M, CAPACIDADE MÁXIMA 60 T, POTÊNCIA 260 KW - CHI DIURNO. AF_03/2016</t>
  </si>
  <si>
    <t xml:space="preserve">91998 </t>
  </si>
  <si>
    <t xml:space="preserve">   TOMADA BAIXA DE EMBUTIR (1 MÓDULO), 2P+T 10 A, SEM SUPORTE E SEM PLACA - FORNECIMENTO E INSTALAÇÃO. AF_12/2015</t>
  </si>
  <si>
    <t xml:space="preserve">   TORNEIRA CROMADA DE PAREDE PARA COZINHA SEM AREJADOR, PADRAO POPULAR, 1/2 " OU 3/4 " (REF 1158)</t>
  </si>
  <si>
    <t xml:space="preserve">   TUBO ACO GALVANIZADO COM COSTURA, CLASSE MEDIA, DN 4", E = 4,50* MM, PESO 12,10* KG/M (NBR 5580)</t>
  </si>
  <si>
    <t xml:space="preserve">   TUBO ACO GALVANIZADO COM COSTURA, CLASSE MEDIA, DN 2", E = *3,65* MM, PESO *5,10* KG/M (NBR 5580)</t>
  </si>
  <si>
    <t xml:space="preserve">   ANEL BORRACHA, PARA TUBO PVC, REDE COLETOR ESGOTO, DN 100 MM (NBR 7362)</t>
  </si>
  <si>
    <t xml:space="preserve">   TUBO PVC, FLEXIVEL, CORRUGADO, PERFURADO, DN 110 MM, PARA DRENAGEM, SISTEMA IRRIGACAO</t>
  </si>
  <si>
    <t xml:space="preserve">   LIXA D'AGUA EM FOLHA, GRAO 100</t>
  </si>
  <si>
    <t xml:space="preserve">   TUBO PVC, SOLDAVEL, DN 50 MM, PARA AGUA FRIA (NBR-5648)</t>
  </si>
  <si>
    <t xml:space="preserve">   ESTOPA</t>
  </si>
  <si>
    <t xml:space="preserve">   VALVULA DE DESCARGA METALICA, BASE 1 1/2 " E ACABAMENTO METALICO CROMADO</t>
  </si>
  <si>
    <t xml:space="preserve">86887 </t>
  </si>
  <si>
    <t xml:space="preserve">   ENGATE FLEXÍVEL EM INOX, 1/2? X 40CM - FORNECIMENTO E INSTALAÇÃO. AF_12/2013</t>
  </si>
  <si>
    <t xml:space="preserve">   VIDRO LISO INCOLOR 2 A 3 MM - SEM COLOCACAO</t>
  </si>
  <si>
    <t xml:space="preserve">   MASSA PARA VIDRO</t>
  </si>
  <si>
    <t xml:space="preserve">88325 </t>
  </si>
  <si>
    <t xml:space="preserve">   VIDRACEIRO COM ENCARGOS COMPLEMENTARES</t>
  </si>
  <si>
    <t>QUADRO DISTRIBUIÇÃO DE CIRCUITOS, TIPO EMBUTIR/SOBREPOR, FABRICADO EM CHAPA DE  AÇO 1,5 MM,COM ACABAMENTO INTERNO E EXTERNO EM TINTA CINZA CLARO, PROVIDO DE PORTA C/ FECHADURA,E DISPOSITIVO PARA COLOCAÇÃO DE CADEADOS, GRAU DE PROTEÇÃO IP 55, ISOLAÇÃO CLASSE II,CONFORME NORMAS NBR IEC 60439-1, NBR 54 10 E NR - 10, 220V, CONTENDO OS SEGUINTES EQUIPAMENTOS; DISJUNTORES TERMOMAGNÉTICOS EM CAIXAS MOLDADAS CLASSE C, INTERRUPTORES DIFERENCIAIS, DPS E  BARRAMENTO DE COBRE ELETROLÍTICO, CONFORME DIAGRAMAS UNIFILARES VER DESENHO 09/10.</t>
  </si>
  <si>
    <t>QUADRO GERAL DE BAIXA TENSÃO, TIPO AUTOSUPORTADO, FABRICADO EM CHAPA DE AÇO 1,5 MM,COM ACABAMENTO INTERNO E EXTERNO EM TINTA CINZA CLARO,PROVIDO DE PORTA C/ FECHADURA,E DISPOSITIVO PARA COLOCAÇÃO DE CADEADOS, GRAU DE PROTEÇÃO IP 55, ISOLAÇÃO CLASSE II,CONFORME NORMAS NBR IEC 60439-1, NBR 54 10 E NR - 10, 220V, CONTENDO OS SEGUINTES EQUIPAMENTOS; DISJUNTORES TERMOMAGNÉTICOS EM CAIXAS MOLDADAS CLASSE C, INTERRUPTORES DIFERENCIAIS, DPS E  BARRAMENTO DE COBRE ELETROLÍTICO, CONFORME DIAGRAMAS UNIFILARES VER DESENHO 09/10.</t>
  </si>
  <si>
    <t>META</t>
  </si>
  <si>
    <t xml:space="preserve">                                              LISTA DE CONSUMO DE ITENS</t>
  </si>
</sst>
</file>

<file path=xl/styles.xml><?xml version="1.0" encoding="utf-8"?>
<styleSheet xmlns="http://schemas.openxmlformats.org/spreadsheetml/2006/main">
  <numFmts count="8">
    <numFmt numFmtId="168" formatCode="#,###,###,###,##0.000"/>
    <numFmt numFmtId="169" formatCode="#,###,###,###,##0.00"/>
    <numFmt numFmtId="170" formatCode="#,###,###,###,##0.0000"/>
    <numFmt numFmtId="171" formatCode="#,###,###,###,###,##0.00"/>
    <numFmt numFmtId="172" formatCode="#,###,###,###,###,##0.000"/>
    <numFmt numFmtId="173" formatCode="##0.00"/>
    <numFmt numFmtId="179" formatCode="0.0%"/>
    <numFmt numFmtId="188" formatCode="0.000%"/>
  </numFmts>
  <fonts count="29">
    <font>
      <sz val="10"/>
      <name val="Arial"/>
    </font>
    <font>
      <sz val="10"/>
      <name val="Arial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color indexed="16"/>
      <name val="Arial"/>
      <family val="2"/>
    </font>
    <font>
      <sz val="9"/>
      <color indexed="18"/>
      <name val="Arial"/>
      <family val="2"/>
    </font>
    <font>
      <sz val="8"/>
      <color indexed="16"/>
      <name val="Arial"/>
      <family val="2"/>
    </font>
    <font>
      <sz val="9"/>
      <color indexed="18"/>
      <name val="Arial"/>
      <family val="2"/>
    </font>
    <font>
      <sz val="9"/>
      <color indexed="16"/>
      <name val="Arial"/>
      <family val="2"/>
    </font>
    <font>
      <sz val="8"/>
      <color indexed="19"/>
      <name val="Arial"/>
      <family val="2"/>
    </font>
    <font>
      <sz val="9"/>
      <color indexed="17"/>
      <name val="Arial"/>
      <family val="2"/>
    </font>
    <font>
      <sz val="8"/>
      <color indexed="23"/>
      <name val="Arial"/>
      <family val="2"/>
    </font>
    <font>
      <sz val="8"/>
      <color indexed="18"/>
      <name val="Arial"/>
      <family val="2"/>
    </font>
    <font>
      <b/>
      <sz val="16"/>
      <name val="Arial"/>
      <family val="2"/>
    </font>
    <font>
      <b/>
      <sz val="8"/>
      <color theme="1"/>
      <name val="Arial"/>
      <family val="2"/>
    </font>
    <font>
      <sz val="9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7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</cellStyleXfs>
  <cellXfs count="263">
    <xf numFmtId="0" fontId="0" fillId="0" borderId="0" xfId="0"/>
    <xf numFmtId="0" fontId="2" fillId="2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4" fillId="5" borderId="0" xfId="0" applyFont="1" applyFill="1" applyAlignment="1">
      <alignment horizontal="left"/>
    </xf>
    <xf numFmtId="0" fontId="5" fillId="6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7" borderId="0" xfId="0" applyFont="1" applyFill="1" applyAlignment="1">
      <alignment horizontal="left"/>
    </xf>
    <xf numFmtId="0" fontId="7" fillId="0" borderId="0" xfId="1"/>
    <xf numFmtId="0" fontId="10" fillId="3" borderId="0" xfId="1" applyFont="1" applyFill="1" applyAlignment="1">
      <alignment horizontal="left"/>
    </xf>
    <xf numFmtId="0" fontId="11" fillId="4" borderId="0" xfId="1" applyFont="1" applyFill="1" applyAlignment="1">
      <alignment horizontal="left"/>
    </xf>
    <xf numFmtId="0" fontId="11" fillId="5" borderId="0" xfId="1" applyFont="1" applyFill="1" applyAlignment="1">
      <alignment horizontal="left"/>
    </xf>
    <xf numFmtId="0" fontId="12" fillId="6" borderId="0" xfId="1" applyFont="1" applyFill="1" applyAlignment="1">
      <alignment horizontal="left"/>
    </xf>
    <xf numFmtId="0" fontId="9" fillId="0" borderId="0" xfId="1" applyFont="1" applyAlignment="1">
      <alignment horizontal="left"/>
    </xf>
    <xf numFmtId="0" fontId="12" fillId="7" borderId="0" xfId="1" applyFont="1" applyFill="1" applyAlignment="1">
      <alignment horizontal="left"/>
    </xf>
    <xf numFmtId="0" fontId="9" fillId="2" borderId="0" xfId="1" applyFont="1" applyFill="1" applyBorder="1" applyAlignment="1">
      <alignment horizontal="left"/>
    </xf>
    <xf numFmtId="0" fontId="9" fillId="2" borderId="0" xfId="1" applyFont="1" applyFill="1" applyBorder="1" applyAlignment="1">
      <alignment horizontal="center"/>
    </xf>
    <xf numFmtId="168" fontId="9" fillId="2" borderId="0" xfId="1" applyNumberFormat="1" applyFont="1" applyFill="1" applyBorder="1" applyAlignment="1">
      <alignment horizontal="right"/>
    </xf>
    <xf numFmtId="169" fontId="9" fillId="2" borderId="0" xfId="1" applyNumberFormat="1" applyFont="1" applyFill="1" applyBorder="1" applyAlignment="1"/>
    <xf numFmtId="169" fontId="9" fillId="2" borderId="0" xfId="1" applyNumberFormat="1" applyFont="1" applyFill="1" applyBorder="1" applyAlignment="1">
      <alignment horizontal="right"/>
    </xf>
    <xf numFmtId="0" fontId="9" fillId="2" borderId="1" xfId="1" applyFont="1" applyFill="1" applyBorder="1" applyAlignment="1">
      <alignment horizontal="left"/>
    </xf>
    <xf numFmtId="0" fontId="9" fillId="2" borderId="2" xfId="1" applyFont="1" applyFill="1" applyBorder="1" applyAlignment="1">
      <alignment horizontal="left"/>
    </xf>
    <xf numFmtId="0" fontId="7" fillId="0" borderId="0" xfId="1" applyBorder="1"/>
    <xf numFmtId="0" fontId="9" fillId="0" borderId="0" xfId="1" applyFont="1" applyBorder="1"/>
    <xf numFmtId="0" fontId="9" fillId="2" borderId="3" xfId="1" applyFont="1" applyFill="1" applyBorder="1" applyAlignment="1">
      <alignment horizontal="left"/>
    </xf>
    <xf numFmtId="0" fontId="8" fillId="2" borderId="4" xfId="1" applyFont="1" applyFill="1" applyBorder="1" applyAlignment="1"/>
    <xf numFmtId="169" fontId="9" fillId="2" borderId="1" xfId="1" applyNumberFormat="1" applyFont="1" applyFill="1" applyBorder="1" applyAlignment="1">
      <alignment horizontal="right"/>
    </xf>
    <xf numFmtId="0" fontId="13" fillId="4" borderId="5" xfId="1" applyFont="1" applyFill="1" applyBorder="1" applyAlignment="1">
      <alignment horizontal="left"/>
    </xf>
    <xf numFmtId="0" fontId="13" fillId="4" borderId="6" xfId="1" applyFont="1" applyFill="1" applyBorder="1" applyAlignment="1">
      <alignment horizontal="left"/>
    </xf>
    <xf numFmtId="0" fontId="13" fillId="4" borderId="6" xfId="1" applyFont="1" applyFill="1" applyBorder="1" applyAlignment="1">
      <alignment horizontal="center"/>
    </xf>
    <xf numFmtId="168" fontId="13" fillId="4" borderId="6" xfId="1" applyNumberFormat="1" applyFont="1" applyFill="1" applyBorder="1" applyAlignment="1">
      <alignment horizontal="right"/>
    </xf>
    <xf numFmtId="169" fontId="13" fillId="4" borderId="6" xfId="1" applyNumberFormat="1" applyFont="1" applyFill="1" applyBorder="1" applyAlignment="1">
      <alignment horizontal="right"/>
    </xf>
    <xf numFmtId="169" fontId="13" fillId="4" borderId="7" xfId="1" applyNumberFormat="1" applyFont="1" applyFill="1" applyBorder="1" applyAlignment="1">
      <alignment horizontal="right"/>
    </xf>
    <xf numFmtId="0" fontId="13" fillId="5" borderId="5" xfId="1" applyFont="1" applyFill="1" applyBorder="1" applyAlignment="1">
      <alignment horizontal="left"/>
    </xf>
    <xf numFmtId="0" fontId="13" fillId="5" borderId="6" xfId="1" applyFont="1" applyFill="1" applyBorder="1" applyAlignment="1">
      <alignment horizontal="left"/>
    </xf>
    <xf numFmtId="0" fontId="13" fillId="5" borderId="6" xfId="1" applyFont="1" applyFill="1" applyBorder="1" applyAlignment="1">
      <alignment horizontal="center"/>
    </xf>
    <xf numFmtId="168" fontId="13" fillId="5" borderId="6" xfId="1" applyNumberFormat="1" applyFont="1" applyFill="1" applyBorder="1" applyAlignment="1">
      <alignment horizontal="right"/>
    </xf>
    <xf numFmtId="169" fontId="13" fillId="5" borderId="6" xfId="1" applyNumberFormat="1" applyFont="1" applyFill="1" applyBorder="1" applyAlignment="1">
      <alignment horizontal="right"/>
    </xf>
    <xf numFmtId="169" fontId="13" fillId="5" borderId="7" xfId="1" applyNumberFormat="1" applyFont="1" applyFill="1" applyBorder="1" applyAlignment="1">
      <alignment horizontal="right"/>
    </xf>
    <xf numFmtId="0" fontId="14" fillId="6" borderId="5" xfId="1" applyFont="1" applyFill="1" applyBorder="1" applyAlignment="1">
      <alignment horizontal="left"/>
    </xf>
    <xf numFmtId="0" fontId="14" fillId="6" borderId="6" xfId="1" applyFont="1" applyFill="1" applyBorder="1" applyAlignment="1">
      <alignment horizontal="left"/>
    </xf>
    <xf numFmtId="0" fontId="14" fillId="6" borderId="6" xfId="1" applyFont="1" applyFill="1" applyBorder="1" applyAlignment="1">
      <alignment horizontal="center"/>
    </xf>
    <xf numFmtId="168" fontId="14" fillId="6" borderId="6" xfId="1" applyNumberFormat="1" applyFont="1" applyFill="1" applyBorder="1" applyAlignment="1">
      <alignment horizontal="right"/>
    </xf>
    <xf numFmtId="169" fontId="14" fillId="6" borderId="6" xfId="1" applyNumberFormat="1" applyFont="1" applyFill="1" applyBorder="1" applyAlignment="1">
      <alignment horizontal="right"/>
    </xf>
    <xf numFmtId="169" fontId="14" fillId="6" borderId="7" xfId="1" applyNumberFormat="1" applyFont="1" applyFill="1" applyBorder="1" applyAlignment="1">
      <alignment horizontal="right"/>
    </xf>
    <xf numFmtId="0" fontId="15" fillId="0" borderId="5" xfId="1" applyFont="1" applyBorder="1" applyAlignment="1">
      <alignment horizontal="left"/>
    </xf>
    <xf numFmtId="0" fontId="15" fillId="0" borderId="6" xfId="1" applyFont="1" applyBorder="1" applyAlignment="1">
      <alignment horizontal="left" wrapText="1"/>
    </xf>
    <xf numFmtId="0" fontId="15" fillId="0" borderId="6" xfId="1" applyFont="1" applyBorder="1" applyAlignment="1">
      <alignment horizontal="center"/>
    </xf>
    <xf numFmtId="168" fontId="15" fillId="0" borderId="6" xfId="1" applyNumberFormat="1" applyFont="1" applyBorder="1" applyAlignment="1">
      <alignment horizontal="right"/>
    </xf>
    <xf numFmtId="169" fontId="15" fillId="0" borderId="6" xfId="1" applyNumberFormat="1" applyFont="1" applyBorder="1" applyAlignment="1">
      <alignment horizontal="right"/>
    </xf>
    <xf numFmtId="169" fontId="15" fillId="0" borderId="7" xfId="1" applyNumberFormat="1" applyFont="1" applyBorder="1" applyAlignment="1">
      <alignment horizontal="right"/>
    </xf>
    <xf numFmtId="0" fontId="15" fillId="0" borderId="6" xfId="1" applyFont="1" applyBorder="1" applyAlignment="1">
      <alignment horizontal="left"/>
    </xf>
    <xf numFmtId="169" fontId="15" fillId="9" borderId="7" xfId="1" applyNumberFormat="1" applyFont="1" applyFill="1" applyBorder="1" applyAlignment="1">
      <alignment horizontal="right"/>
    </xf>
    <xf numFmtId="0" fontId="14" fillId="7" borderId="5" xfId="1" applyFont="1" applyFill="1" applyBorder="1" applyAlignment="1">
      <alignment horizontal="left"/>
    </xf>
    <xf numFmtId="0" fontId="14" fillId="7" borderId="6" xfId="1" applyFont="1" applyFill="1" applyBorder="1" applyAlignment="1">
      <alignment horizontal="left"/>
    </xf>
    <xf numFmtId="0" fontId="14" fillId="7" borderId="6" xfId="1" applyFont="1" applyFill="1" applyBorder="1" applyAlignment="1">
      <alignment horizontal="center"/>
    </xf>
    <xf numFmtId="168" fontId="14" fillId="7" borderId="6" xfId="1" applyNumberFormat="1" applyFont="1" applyFill="1" applyBorder="1" applyAlignment="1">
      <alignment horizontal="right"/>
    </xf>
    <xf numFmtId="169" fontId="14" fillId="7" borderId="6" xfId="1" applyNumberFormat="1" applyFont="1" applyFill="1" applyBorder="1" applyAlignment="1">
      <alignment horizontal="right"/>
    </xf>
    <xf numFmtId="169" fontId="14" fillId="7" borderId="7" xfId="1" applyNumberFormat="1" applyFont="1" applyFill="1" applyBorder="1" applyAlignment="1">
      <alignment horizontal="right"/>
    </xf>
    <xf numFmtId="0" fontId="9" fillId="2" borderId="8" xfId="1" applyFont="1" applyFill="1" applyBorder="1" applyAlignment="1">
      <alignment horizontal="left"/>
    </xf>
    <xf numFmtId="0" fontId="7" fillId="0" borderId="9" xfId="1" applyBorder="1"/>
    <xf numFmtId="0" fontId="9" fillId="2" borderId="9" xfId="1" applyFont="1" applyFill="1" applyBorder="1" applyAlignment="1">
      <alignment horizontal="center"/>
    </xf>
    <xf numFmtId="168" fontId="9" fillId="2" borderId="9" xfId="1" applyNumberFormat="1" applyFont="1" applyFill="1" applyBorder="1" applyAlignment="1">
      <alignment horizontal="right"/>
    </xf>
    <xf numFmtId="169" fontId="9" fillId="2" borderId="9" xfId="1" applyNumberFormat="1" applyFont="1" applyFill="1" applyBorder="1" applyAlignment="1">
      <alignment horizontal="right"/>
    </xf>
    <xf numFmtId="169" fontId="9" fillId="2" borderId="3" xfId="1" applyNumberFormat="1" applyFont="1" applyFill="1" applyBorder="1" applyAlignment="1">
      <alignment horizontal="right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center"/>
    </xf>
    <xf numFmtId="168" fontId="3" fillId="3" borderId="0" xfId="0" applyNumberFormat="1" applyFont="1" applyFill="1" applyBorder="1" applyAlignment="1">
      <alignment horizontal="right"/>
    </xf>
    <xf numFmtId="170" fontId="3" fillId="3" borderId="0" xfId="0" applyNumberFormat="1" applyFont="1" applyFill="1" applyBorder="1" applyAlignment="1">
      <alignment horizontal="right"/>
    </xf>
    <xf numFmtId="169" fontId="3" fillId="3" borderId="0" xfId="0" applyNumberFormat="1" applyFont="1" applyFill="1" applyBorder="1" applyAlignment="1">
      <alignment horizontal="center"/>
    </xf>
    <xf numFmtId="169" fontId="3" fillId="3" borderId="0" xfId="0" applyNumberFormat="1" applyFont="1" applyFill="1" applyBorder="1" applyAlignment="1">
      <alignment horizontal="right"/>
    </xf>
    <xf numFmtId="0" fontId="4" fillId="4" borderId="2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center"/>
    </xf>
    <xf numFmtId="168" fontId="4" fillId="4" borderId="0" xfId="0" applyNumberFormat="1" applyFont="1" applyFill="1" applyBorder="1" applyAlignment="1">
      <alignment horizontal="right"/>
    </xf>
    <xf numFmtId="170" fontId="4" fillId="4" borderId="0" xfId="0" applyNumberFormat="1" applyFont="1" applyFill="1" applyBorder="1" applyAlignment="1">
      <alignment horizontal="right"/>
    </xf>
    <xf numFmtId="169" fontId="4" fillId="4" borderId="0" xfId="0" applyNumberFormat="1" applyFont="1" applyFill="1" applyBorder="1" applyAlignment="1">
      <alignment horizontal="right"/>
    </xf>
    <xf numFmtId="0" fontId="4" fillId="5" borderId="2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168" fontId="4" fillId="5" borderId="0" xfId="0" applyNumberFormat="1" applyFont="1" applyFill="1" applyBorder="1" applyAlignment="1">
      <alignment horizontal="right"/>
    </xf>
    <xf numFmtId="170" fontId="4" fillId="5" borderId="0" xfId="0" applyNumberFormat="1" applyFont="1" applyFill="1" applyBorder="1" applyAlignment="1">
      <alignment horizontal="right"/>
    </xf>
    <xf numFmtId="169" fontId="4" fillId="5" borderId="0" xfId="0" applyNumberFormat="1" applyFont="1" applyFill="1" applyBorder="1" applyAlignment="1">
      <alignment horizontal="right"/>
    </xf>
    <xf numFmtId="0" fontId="5" fillId="6" borderId="2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center"/>
    </xf>
    <xf numFmtId="168" fontId="5" fillId="6" borderId="0" xfId="0" applyNumberFormat="1" applyFont="1" applyFill="1" applyBorder="1" applyAlignment="1">
      <alignment horizontal="right"/>
    </xf>
    <xf numFmtId="170" fontId="5" fillId="6" borderId="0" xfId="0" applyNumberFormat="1" applyFont="1" applyFill="1" applyBorder="1" applyAlignment="1">
      <alignment horizontal="right"/>
    </xf>
    <xf numFmtId="169" fontId="5" fillId="6" borderId="0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8" fontId="2" fillId="0" borderId="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5" fillId="7" borderId="2" xfId="0" applyFont="1" applyFill="1" applyBorder="1" applyAlignment="1">
      <alignment horizontal="left"/>
    </xf>
    <xf numFmtId="0" fontId="5" fillId="7" borderId="0" xfId="0" applyFont="1" applyFill="1" applyBorder="1" applyAlignment="1">
      <alignment horizontal="left"/>
    </xf>
    <xf numFmtId="0" fontId="5" fillId="7" borderId="0" xfId="0" applyFont="1" applyFill="1" applyBorder="1" applyAlignment="1">
      <alignment horizontal="center"/>
    </xf>
    <xf numFmtId="168" fontId="5" fillId="7" borderId="0" xfId="0" applyNumberFormat="1" applyFont="1" applyFill="1" applyBorder="1" applyAlignment="1">
      <alignment horizontal="right"/>
    </xf>
    <xf numFmtId="170" fontId="5" fillId="7" borderId="0" xfId="0" applyNumberFormat="1" applyFont="1" applyFill="1" applyBorder="1" applyAlignment="1">
      <alignment horizontal="right"/>
    </xf>
    <xf numFmtId="169" fontId="5" fillId="7" borderId="0" xfId="0" applyNumberFormat="1" applyFont="1" applyFill="1" applyBorder="1" applyAlignment="1">
      <alignment horizontal="right"/>
    </xf>
    <xf numFmtId="0" fontId="9" fillId="0" borderId="2" xfId="1" applyFont="1" applyBorder="1"/>
    <xf numFmtId="0" fontId="13" fillId="4" borderId="10" xfId="1" applyFont="1" applyFill="1" applyBorder="1" applyAlignment="1">
      <alignment horizontal="left"/>
    </xf>
    <xf numFmtId="169" fontId="13" fillId="4" borderId="10" xfId="1" applyNumberFormat="1" applyFont="1" applyFill="1" applyBorder="1" applyAlignment="1">
      <alignment horizontal="right"/>
    </xf>
    <xf numFmtId="0" fontId="13" fillId="5" borderId="10" xfId="1" applyFont="1" applyFill="1" applyBorder="1" applyAlignment="1">
      <alignment horizontal="left"/>
    </xf>
    <xf numFmtId="169" fontId="13" fillId="5" borderId="10" xfId="1" applyNumberFormat="1" applyFont="1" applyFill="1" applyBorder="1" applyAlignment="1">
      <alignment horizontal="right"/>
    </xf>
    <xf numFmtId="0" fontId="14" fillId="7" borderId="10" xfId="1" applyFont="1" applyFill="1" applyBorder="1" applyAlignment="1">
      <alignment horizontal="left"/>
    </xf>
    <xf numFmtId="169" fontId="14" fillId="7" borderId="10" xfId="1" applyNumberFormat="1" applyFont="1" applyFill="1" applyBorder="1" applyAlignment="1">
      <alignment horizontal="right"/>
    </xf>
    <xf numFmtId="168" fontId="13" fillId="5" borderId="10" xfId="1" applyNumberFormat="1" applyFont="1" applyFill="1" applyBorder="1" applyAlignment="1">
      <alignment horizontal="right"/>
    </xf>
    <xf numFmtId="168" fontId="14" fillId="7" borderId="10" xfId="1" applyNumberFormat="1" applyFont="1" applyFill="1" applyBorder="1" applyAlignment="1">
      <alignment horizontal="right"/>
    </xf>
    <xf numFmtId="0" fontId="27" fillId="10" borderId="11" xfId="1" applyFont="1" applyFill="1" applyBorder="1" applyAlignment="1">
      <alignment horizontal="center"/>
    </xf>
    <xf numFmtId="169" fontId="27" fillId="10" borderId="11" xfId="1" applyNumberFormat="1" applyFont="1" applyFill="1" applyBorder="1" applyAlignment="1">
      <alignment horizontal="center" wrapText="1"/>
    </xf>
    <xf numFmtId="0" fontId="7" fillId="0" borderId="1" xfId="1" applyBorder="1"/>
    <xf numFmtId="169" fontId="15" fillId="0" borderId="6" xfId="1" applyNumberFormat="1" applyFont="1" applyBorder="1" applyAlignment="1">
      <alignment horizontal="right" vertical="center"/>
    </xf>
    <xf numFmtId="169" fontId="15" fillId="0" borderId="7" xfId="1" applyNumberFormat="1" applyFont="1" applyBorder="1" applyAlignment="1">
      <alignment horizontal="right" vertical="center"/>
    </xf>
    <xf numFmtId="169" fontId="7" fillId="0" borderId="0" xfId="1" applyNumberFormat="1"/>
    <xf numFmtId="0" fontId="27" fillId="10" borderId="12" xfId="1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27" fillId="10" borderId="13" xfId="1" applyFont="1" applyFill="1" applyBorder="1" applyAlignment="1">
      <alignment horizontal="center"/>
    </xf>
    <xf numFmtId="168" fontId="27" fillId="10" borderId="13" xfId="1" applyNumberFormat="1" applyFont="1" applyFill="1" applyBorder="1" applyAlignment="1">
      <alignment horizontal="center"/>
    </xf>
    <xf numFmtId="169" fontId="27" fillId="10" borderId="13" xfId="1" applyNumberFormat="1" applyFont="1" applyFill="1" applyBorder="1" applyAlignment="1">
      <alignment horizontal="center" wrapText="1"/>
    </xf>
    <xf numFmtId="169" fontId="27" fillId="10" borderId="14" xfId="1" applyNumberFormat="1" applyFont="1" applyFill="1" applyBorder="1" applyAlignment="1">
      <alignment horizontal="center" wrapText="1"/>
    </xf>
    <xf numFmtId="168" fontId="17" fillId="0" borderId="0" xfId="0" applyNumberFormat="1" applyFont="1" applyAlignment="1">
      <alignment horizontal="right"/>
    </xf>
    <xf numFmtId="169" fontId="17" fillId="0" borderId="0" xfId="0" applyNumberFormat="1" applyFont="1" applyAlignment="1">
      <alignment horizontal="right"/>
    </xf>
    <xf numFmtId="0" fontId="16" fillId="0" borderId="0" xfId="0" applyFont="1" applyAlignment="1">
      <alignment horizontal="center"/>
    </xf>
    <xf numFmtId="168" fontId="16" fillId="0" borderId="0" xfId="0" applyNumberFormat="1" applyFont="1" applyAlignment="1">
      <alignment horizontal="right"/>
    </xf>
    <xf numFmtId="169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0" fontId="0" fillId="0" borderId="0" xfId="0" applyBorder="1"/>
    <xf numFmtId="169" fontId="4" fillId="5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168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0" fontId="2" fillId="6" borderId="0" xfId="0" applyFont="1" applyFill="1" applyAlignment="1">
      <alignment horizontal="left"/>
    </xf>
    <xf numFmtId="0" fontId="2" fillId="6" borderId="0" xfId="0" applyFont="1" applyFill="1" applyAlignment="1">
      <alignment horizontal="center"/>
    </xf>
    <xf numFmtId="168" fontId="2" fillId="6" borderId="0" xfId="0" applyNumberFormat="1" applyFont="1" applyFill="1" applyAlignment="1">
      <alignment horizontal="right"/>
    </xf>
    <xf numFmtId="170" fontId="2" fillId="6" borderId="0" xfId="0" applyNumberFormat="1" applyFont="1" applyFill="1" applyAlignment="1">
      <alignment horizontal="right"/>
    </xf>
    <xf numFmtId="169" fontId="2" fillId="6" borderId="0" xfId="0" applyNumberFormat="1" applyFont="1" applyFill="1" applyAlignment="1">
      <alignment horizontal="right"/>
    </xf>
    <xf numFmtId="9" fontId="7" fillId="0" borderId="0" xfId="4" applyFont="1"/>
    <xf numFmtId="0" fontId="15" fillId="0" borderId="2" xfId="1" applyFont="1" applyBorder="1" applyAlignment="1">
      <alignment horizontal="left"/>
    </xf>
    <xf numFmtId="0" fontId="15" fillId="0" borderId="15" xfId="1" applyFont="1" applyBorder="1" applyAlignment="1">
      <alignment horizontal="left"/>
    </xf>
    <xf numFmtId="0" fontId="15" fillId="0" borderId="16" xfId="1" applyFont="1" applyBorder="1" applyAlignment="1">
      <alignment horizontal="left" wrapText="1"/>
    </xf>
    <xf numFmtId="0" fontId="15" fillId="0" borderId="17" xfId="0" applyFont="1" applyBorder="1" applyAlignment="1">
      <alignment horizontal="center"/>
    </xf>
    <xf numFmtId="168" fontId="15" fillId="0" borderId="16" xfId="1" applyNumberFormat="1" applyFont="1" applyBorder="1" applyAlignment="1">
      <alignment horizontal="right"/>
    </xf>
    <xf numFmtId="169" fontId="15" fillId="0" borderId="16" xfId="1" applyNumberFormat="1" applyFont="1" applyBorder="1" applyAlignment="1">
      <alignment horizontal="right"/>
    </xf>
    <xf numFmtId="169" fontId="15" fillId="0" borderId="18" xfId="1" applyNumberFormat="1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0" fontId="15" fillId="0" borderId="6" xfId="2" applyFont="1" applyBorder="1" applyAlignment="1">
      <alignment horizontal="left" wrapText="1"/>
    </xf>
    <xf numFmtId="169" fontId="13" fillId="4" borderId="0" xfId="1" applyNumberFormat="1" applyFont="1" applyFill="1" applyBorder="1" applyAlignment="1">
      <alignment horizontal="right"/>
    </xf>
    <xf numFmtId="0" fontId="14" fillId="6" borderId="15" xfId="1" applyFont="1" applyFill="1" applyBorder="1" applyAlignment="1">
      <alignment horizontal="left"/>
    </xf>
    <xf numFmtId="0" fontId="14" fillId="6" borderId="16" xfId="1" applyFont="1" applyFill="1" applyBorder="1" applyAlignment="1">
      <alignment horizontal="left"/>
    </xf>
    <xf numFmtId="0" fontId="14" fillId="6" borderId="16" xfId="1" applyFont="1" applyFill="1" applyBorder="1" applyAlignment="1">
      <alignment horizontal="center"/>
    </xf>
    <xf numFmtId="168" fontId="14" fillId="6" borderId="16" xfId="1" applyNumberFormat="1" applyFont="1" applyFill="1" applyBorder="1" applyAlignment="1">
      <alignment horizontal="right"/>
    </xf>
    <xf numFmtId="169" fontId="14" fillId="6" borderId="16" xfId="1" applyNumberFormat="1" applyFont="1" applyFill="1" applyBorder="1" applyAlignment="1">
      <alignment horizontal="right"/>
    </xf>
    <xf numFmtId="169" fontId="14" fillId="6" borderId="18" xfId="1" applyNumberFormat="1" applyFont="1" applyFill="1" applyBorder="1" applyAlignment="1">
      <alignment horizontal="right"/>
    </xf>
    <xf numFmtId="0" fontId="15" fillId="0" borderId="16" xfId="1" applyFont="1" applyBorder="1" applyAlignment="1">
      <alignment horizontal="left"/>
    </xf>
    <xf numFmtId="0" fontId="15" fillId="0" borderId="16" xfId="1" applyFont="1" applyBorder="1" applyAlignment="1">
      <alignment horizontal="center"/>
    </xf>
    <xf numFmtId="169" fontId="15" fillId="0" borderId="0" xfId="1" applyNumberFormat="1" applyFont="1" applyBorder="1" applyAlignment="1">
      <alignment horizontal="right"/>
    </xf>
    <xf numFmtId="179" fontId="7" fillId="0" borderId="0" xfId="4" applyNumberFormat="1" applyFont="1"/>
    <xf numFmtId="10" fontId="7" fillId="0" borderId="0" xfId="4" applyNumberFormat="1" applyFont="1"/>
    <xf numFmtId="0" fontId="8" fillId="2" borderId="0" xfId="2" applyFont="1" applyFill="1" applyAlignment="1">
      <alignment horizontal="left"/>
    </xf>
    <xf numFmtId="0" fontId="2" fillId="2" borderId="0" xfId="2" applyFont="1" applyFill="1" applyAlignment="1">
      <alignment horizontal="left"/>
    </xf>
    <xf numFmtId="0" fontId="2" fillId="2" borderId="0" xfId="2" applyFont="1" applyFill="1" applyAlignment="1">
      <alignment horizontal="center"/>
    </xf>
    <xf numFmtId="171" fontId="2" fillId="2" borderId="0" xfId="2" applyNumberFormat="1" applyFont="1" applyFill="1" applyAlignment="1">
      <alignment horizontal="right"/>
    </xf>
    <xf numFmtId="14" fontId="2" fillId="2" borderId="0" xfId="2" applyNumberFormat="1" applyFont="1" applyFill="1" applyAlignment="1">
      <alignment horizontal="left"/>
    </xf>
    <xf numFmtId="0" fontId="6" fillId="0" borderId="0" xfId="2"/>
    <xf numFmtId="0" fontId="3" fillId="8" borderId="0" xfId="2" applyFont="1" applyFill="1" applyAlignment="1">
      <alignment horizontal="right"/>
    </xf>
    <xf numFmtId="0" fontId="3" fillId="8" borderId="0" xfId="2" applyFont="1" applyFill="1" applyAlignment="1">
      <alignment horizontal="left"/>
    </xf>
    <xf numFmtId="0" fontId="3" fillId="8" borderId="0" xfId="2" applyFont="1" applyFill="1" applyAlignment="1">
      <alignment horizontal="center"/>
    </xf>
    <xf numFmtId="171" fontId="3" fillId="8" borderId="0" xfId="2" applyNumberFormat="1" applyFont="1" applyFill="1" applyAlignment="1">
      <alignment horizontal="right"/>
    </xf>
    <xf numFmtId="14" fontId="3" fillId="8" borderId="0" xfId="2" applyNumberFormat="1" applyFont="1" applyFill="1" applyAlignment="1">
      <alignment horizontal="left"/>
    </xf>
    <xf numFmtId="0" fontId="23" fillId="0" borderId="0" xfId="2" applyFont="1" applyAlignment="1">
      <alignment horizontal="right"/>
    </xf>
    <xf numFmtId="0" fontId="23" fillId="0" borderId="0" xfId="2" applyFont="1" applyAlignment="1">
      <alignment horizontal="left"/>
    </xf>
    <xf numFmtId="0" fontId="23" fillId="0" borderId="0" xfId="2" applyFont="1" applyAlignment="1">
      <alignment horizontal="center"/>
    </xf>
    <xf numFmtId="171" fontId="23" fillId="0" borderId="0" xfId="2" applyNumberFormat="1" applyFont="1" applyAlignment="1">
      <alignment horizontal="right"/>
    </xf>
    <xf numFmtId="14" fontId="23" fillId="0" borderId="0" xfId="2" applyNumberFormat="1" applyFont="1" applyAlignment="1">
      <alignment horizontal="left"/>
    </xf>
    <xf numFmtId="0" fontId="20" fillId="0" borderId="0" xfId="2" applyFont="1" applyAlignment="1">
      <alignment horizontal="right"/>
    </xf>
    <xf numFmtId="0" fontId="20" fillId="0" borderId="0" xfId="2" applyFont="1" applyAlignment="1">
      <alignment horizontal="left"/>
    </xf>
    <xf numFmtId="0" fontId="20" fillId="0" borderId="0" xfId="2" applyFont="1" applyAlignment="1">
      <alignment horizontal="center"/>
    </xf>
    <xf numFmtId="14" fontId="20" fillId="0" borderId="0" xfId="2" applyNumberFormat="1" applyFont="1" applyAlignment="1">
      <alignment horizontal="left"/>
    </xf>
    <xf numFmtId="0" fontId="21" fillId="0" borderId="0" xfId="2" applyFont="1" applyAlignment="1">
      <alignment horizontal="right"/>
    </xf>
    <xf numFmtId="0" fontId="21" fillId="0" borderId="0" xfId="2" applyFont="1" applyAlignment="1">
      <alignment horizontal="left"/>
    </xf>
    <xf numFmtId="0" fontId="21" fillId="0" borderId="0" xfId="2" applyFont="1" applyAlignment="1">
      <alignment horizontal="center"/>
    </xf>
    <xf numFmtId="171" fontId="21" fillId="0" borderId="0" xfId="2" applyNumberFormat="1" applyFont="1" applyAlignment="1">
      <alignment horizontal="right"/>
    </xf>
    <xf numFmtId="14" fontId="21" fillId="0" borderId="0" xfId="2" applyNumberFormat="1" applyFont="1" applyAlignment="1">
      <alignment horizontal="left"/>
    </xf>
    <xf numFmtId="170" fontId="2" fillId="2" borderId="0" xfId="2" applyNumberFormat="1" applyFont="1" applyFill="1" applyAlignment="1">
      <alignment horizontal="right"/>
    </xf>
    <xf numFmtId="169" fontId="2" fillId="2" borderId="0" xfId="2" applyNumberFormat="1" applyFont="1" applyFill="1" applyAlignment="1">
      <alignment horizontal="right"/>
    </xf>
    <xf numFmtId="170" fontId="3" fillId="8" borderId="0" xfId="2" applyNumberFormat="1" applyFont="1" applyFill="1" applyAlignment="1">
      <alignment horizontal="right"/>
    </xf>
    <xf numFmtId="169" fontId="3" fillId="8" borderId="0" xfId="2" applyNumberFormat="1" applyFont="1" applyFill="1" applyAlignment="1">
      <alignment horizontal="right"/>
    </xf>
    <xf numFmtId="0" fontId="2" fillId="7" borderId="0" xfId="2" applyFont="1" applyFill="1" applyAlignment="1">
      <alignment horizontal="right"/>
    </xf>
    <xf numFmtId="0" fontId="2" fillId="7" borderId="0" xfId="2" applyFont="1" applyFill="1" applyAlignment="1">
      <alignment horizontal="left"/>
    </xf>
    <xf numFmtId="0" fontId="2" fillId="7" borderId="0" xfId="2" applyFont="1" applyFill="1" applyAlignment="1">
      <alignment horizontal="center"/>
    </xf>
    <xf numFmtId="170" fontId="2" fillId="7" borderId="0" xfId="2" applyNumberFormat="1" applyFont="1" applyFill="1" applyAlignment="1">
      <alignment horizontal="right"/>
    </xf>
    <xf numFmtId="169" fontId="2" fillId="7" borderId="0" xfId="2" applyNumberFormat="1" applyFont="1" applyFill="1" applyAlignment="1">
      <alignment horizontal="right"/>
    </xf>
    <xf numFmtId="0" fontId="24" fillId="0" borderId="0" xfId="2" applyFont="1" applyAlignment="1">
      <alignment horizontal="right"/>
    </xf>
    <xf numFmtId="0" fontId="24" fillId="0" borderId="0" xfId="2" applyFont="1" applyAlignment="1">
      <alignment horizontal="left"/>
    </xf>
    <xf numFmtId="0" fontId="24" fillId="0" borderId="0" xfId="2" applyFont="1" applyAlignment="1">
      <alignment horizontal="center"/>
    </xf>
    <xf numFmtId="170" fontId="24" fillId="0" borderId="0" xfId="2" applyNumberFormat="1" applyFont="1" applyAlignment="1">
      <alignment horizontal="right"/>
    </xf>
    <xf numFmtId="169" fontId="24" fillId="0" borderId="0" xfId="2" applyNumberFormat="1" applyFont="1" applyAlignment="1">
      <alignment horizontal="right"/>
    </xf>
    <xf numFmtId="0" fontId="19" fillId="0" borderId="0" xfId="2" applyFont="1" applyAlignment="1">
      <alignment horizontal="right"/>
    </xf>
    <xf numFmtId="0" fontId="19" fillId="0" borderId="0" xfId="2" applyFont="1" applyAlignment="1">
      <alignment horizontal="left"/>
    </xf>
    <xf numFmtId="0" fontId="19" fillId="0" borderId="0" xfId="2" applyFont="1" applyAlignment="1">
      <alignment horizontal="center"/>
    </xf>
    <xf numFmtId="170" fontId="19" fillId="0" borderId="0" xfId="2" applyNumberFormat="1" applyFont="1" applyAlignment="1">
      <alignment horizontal="right"/>
    </xf>
    <xf numFmtId="169" fontId="19" fillId="0" borderId="0" xfId="2" applyNumberFormat="1" applyFont="1" applyAlignment="1">
      <alignment horizontal="right"/>
    </xf>
    <xf numFmtId="0" fontId="22" fillId="0" borderId="0" xfId="2" applyFont="1" applyAlignment="1">
      <alignment horizontal="right"/>
    </xf>
    <xf numFmtId="0" fontId="22" fillId="0" borderId="0" xfId="2" applyFont="1" applyAlignment="1">
      <alignment horizontal="left"/>
    </xf>
    <xf numFmtId="0" fontId="22" fillId="0" borderId="0" xfId="2" applyFont="1" applyAlignment="1">
      <alignment horizontal="center"/>
    </xf>
    <xf numFmtId="170" fontId="22" fillId="0" borderId="0" xfId="2" applyNumberFormat="1" applyFont="1" applyAlignment="1">
      <alignment horizontal="right"/>
    </xf>
    <xf numFmtId="169" fontId="22" fillId="0" borderId="0" xfId="2" applyNumberFormat="1" applyFont="1" applyAlignment="1">
      <alignment horizontal="right"/>
    </xf>
    <xf numFmtId="0" fontId="25" fillId="0" borderId="0" xfId="2" applyFont="1" applyAlignment="1">
      <alignment horizontal="right"/>
    </xf>
    <xf numFmtId="0" fontId="25" fillId="0" borderId="0" xfId="2" applyFont="1" applyAlignment="1">
      <alignment horizontal="left"/>
    </xf>
    <xf numFmtId="0" fontId="25" fillId="0" borderId="0" xfId="2" applyFont="1" applyAlignment="1">
      <alignment horizontal="center"/>
    </xf>
    <xf numFmtId="9" fontId="6" fillId="0" borderId="0" xfId="4" applyFont="1" applyAlignment="1">
      <alignment horizontal="center"/>
    </xf>
    <xf numFmtId="4" fontId="0" fillId="0" borderId="0" xfId="0" applyNumberFormat="1"/>
    <xf numFmtId="0" fontId="8" fillId="2" borderId="2" xfId="2" applyFont="1" applyFill="1" applyBorder="1" applyAlignment="1">
      <alignment horizontal="left"/>
    </xf>
    <xf numFmtId="0" fontId="2" fillId="2" borderId="0" xfId="2" applyFont="1" applyFill="1" applyBorder="1" applyAlignment="1">
      <alignment horizontal="left"/>
    </xf>
    <xf numFmtId="172" fontId="2" fillId="2" borderId="0" xfId="2" applyNumberFormat="1" applyFont="1" applyFill="1" applyBorder="1" applyAlignment="1">
      <alignment horizontal="right"/>
    </xf>
    <xf numFmtId="171" fontId="2" fillId="2" borderId="0" xfId="2" applyNumberFormat="1" applyFont="1" applyFill="1" applyBorder="1" applyAlignment="1">
      <alignment horizontal="right"/>
    </xf>
    <xf numFmtId="171" fontId="28" fillId="2" borderId="0" xfId="2" applyNumberFormat="1" applyFont="1" applyFill="1" applyBorder="1" applyAlignment="1">
      <alignment horizontal="right"/>
    </xf>
    <xf numFmtId="188" fontId="21" fillId="0" borderId="0" xfId="4" applyNumberFormat="1" applyFont="1" applyBorder="1" applyAlignment="1">
      <alignment horizontal="right"/>
    </xf>
    <xf numFmtId="10" fontId="2" fillId="2" borderId="1" xfId="4" applyNumberFormat="1" applyFont="1" applyFill="1" applyBorder="1" applyAlignment="1">
      <alignment horizontal="right"/>
    </xf>
    <xf numFmtId="0" fontId="2" fillId="2" borderId="2" xfId="2" applyFont="1" applyFill="1" applyBorder="1" applyAlignment="1">
      <alignment horizontal="left"/>
    </xf>
    <xf numFmtId="173" fontId="2" fillId="2" borderId="1" xfId="2" applyNumberFormat="1" applyFont="1" applyFill="1" applyBorder="1" applyAlignment="1">
      <alignment horizontal="right"/>
    </xf>
    <xf numFmtId="0" fontId="3" fillId="8" borderId="2" xfId="2" applyFont="1" applyFill="1" applyBorder="1" applyAlignment="1">
      <alignment horizontal="right"/>
    </xf>
    <xf numFmtId="0" fontId="3" fillId="8" borderId="0" xfId="2" applyFont="1" applyFill="1" applyBorder="1" applyAlignment="1">
      <alignment horizontal="left"/>
    </xf>
    <xf numFmtId="172" fontId="3" fillId="8" borderId="0" xfId="2" applyNumberFormat="1" applyFont="1" applyFill="1" applyBorder="1" applyAlignment="1">
      <alignment horizontal="right"/>
    </xf>
    <xf numFmtId="171" fontId="3" fillId="8" borderId="0" xfId="2" applyNumberFormat="1" applyFont="1" applyFill="1" applyBorder="1" applyAlignment="1">
      <alignment horizontal="right"/>
    </xf>
    <xf numFmtId="173" fontId="3" fillId="8" borderId="0" xfId="2" applyNumberFormat="1" applyFont="1" applyFill="1" applyBorder="1" applyAlignment="1">
      <alignment horizontal="center"/>
    </xf>
    <xf numFmtId="173" fontId="3" fillId="8" borderId="1" xfId="2" applyNumberFormat="1" applyFont="1" applyFill="1" applyBorder="1" applyAlignment="1">
      <alignment horizontal="right"/>
    </xf>
    <xf numFmtId="0" fontId="2" fillId="0" borderId="2" xfId="2" applyFont="1" applyBorder="1" applyAlignment="1">
      <alignment horizontal="right"/>
    </xf>
    <xf numFmtId="0" fontId="2" fillId="0" borderId="0" xfId="2" applyFont="1" applyBorder="1" applyAlignment="1">
      <alignment horizontal="left"/>
    </xf>
    <xf numFmtId="172" fontId="2" fillId="0" borderId="0" xfId="2" applyNumberFormat="1" applyFont="1" applyBorder="1" applyAlignment="1">
      <alignment horizontal="right"/>
    </xf>
    <xf numFmtId="171" fontId="2" fillId="0" borderId="0" xfId="2" applyNumberFormat="1" applyFont="1" applyBorder="1" applyAlignment="1">
      <alignment horizontal="right"/>
    </xf>
    <xf numFmtId="10" fontId="21" fillId="0" borderId="0" xfId="4" applyNumberFormat="1" applyFont="1" applyBorder="1" applyAlignment="1">
      <alignment horizontal="right"/>
    </xf>
    <xf numFmtId="10" fontId="21" fillId="0" borderId="1" xfId="4" applyNumberFormat="1" applyFont="1" applyBorder="1" applyAlignment="1">
      <alignment horizontal="right"/>
    </xf>
    <xf numFmtId="0" fontId="21" fillId="0" borderId="2" xfId="2" applyFont="1" applyBorder="1" applyAlignment="1">
      <alignment horizontal="right"/>
    </xf>
    <xf numFmtId="0" fontId="21" fillId="0" borderId="0" xfId="2" applyFont="1" applyBorder="1" applyAlignment="1">
      <alignment horizontal="left"/>
    </xf>
    <xf numFmtId="172" fontId="21" fillId="0" borderId="0" xfId="2" applyNumberFormat="1" applyFont="1" applyBorder="1" applyAlignment="1">
      <alignment horizontal="right"/>
    </xf>
    <xf numFmtId="171" fontId="21" fillId="0" borderId="0" xfId="2" applyNumberFormat="1" applyFont="1" applyBorder="1" applyAlignment="1">
      <alignment horizontal="right"/>
    </xf>
    <xf numFmtId="0" fontId="20" fillId="0" borderId="2" xfId="2" applyFont="1" applyBorder="1" applyAlignment="1">
      <alignment horizontal="right"/>
    </xf>
    <xf numFmtId="0" fontId="20" fillId="0" borderId="0" xfId="2" applyFont="1" applyBorder="1" applyAlignment="1">
      <alignment horizontal="left"/>
    </xf>
    <xf numFmtId="172" fontId="20" fillId="0" borderId="0" xfId="2" applyNumberFormat="1" applyFont="1" applyBorder="1" applyAlignment="1">
      <alignment horizontal="right"/>
    </xf>
    <xf numFmtId="171" fontId="20" fillId="0" borderId="0" xfId="2" applyNumberFormat="1" applyFont="1" applyBorder="1" applyAlignment="1">
      <alignment horizontal="right"/>
    </xf>
    <xf numFmtId="0" fontId="21" fillId="0" borderId="8" xfId="2" applyFont="1" applyBorder="1" applyAlignment="1">
      <alignment horizontal="right"/>
    </xf>
    <xf numFmtId="0" fontId="21" fillId="0" borderId="9" xfId="2" applyFont="1" applyBorder="1" applyAlignment="1">
      <alignment horizontal="left"/>
    </xf>
    <xf numFmtId="172" fontId="21" fillId="0" borderId="9" xfId="2" applyNumberFormat="1" applyFont="1" applyBorder="1" applyAlignment="1">
      <alignment horizontal="right"/>
    </xf>
    <xf numFmtId="171" fontId="21" fillId="0" borderId="9" xfId="2" applyNumberFormat="1" applyFont="1" applyBorder="1" applyAlignment="1">
      <alignment horizontal="right"/>
    </xf>
    <xf numFmtId="171" fontId="2" fillId="0" borderId="9" xfId="2" applyNumberFormat="1" applyFont="1" applyBorder="1" applyAlignment="1">
      <alignment horizontal="right"/>
    </xf>
    <xf numFmtId="10" fontId="21" fillId="0" borderId="9" xfId="4" applyNumberFormat="1" applyFont="1" applyBorder="1" applyAlignment="1">
      <alignment horizontal="right"/>
    </xf>
    <xf numFmtId="10" fontId="21" fillId="0" borderId="3" xfId="4" applyNumberFormat="1" applyFont="1" applyBorder="1" applyAlignment="1">
      <alignment horizontal="right"/>
    </xf>
    <xf numFmtId="168" fontId="8" fillId="2" borderId="0" xfId="1" applyNumberFormat="1" applyFont="1" applyFill="1" applyBorder="1" applyAlignment="1">
      <alignment horizontal="left"/>
    </xf>
    <xf numFmtId="0" fontId="8" fillId="2" borderId="19" xfId="1" applyFont="1" applyFill="1" applyBorder="1" applyAlignment="1">
      <alignment horizontal="center"/>
    </xf>
    <xf numFmtId="0" fontId="8" fillId="2" borderId="20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168" fontId="8" fillId="2" borderId="1" xfId="1" applyNumberFormat="1" applyFont="1" applyFill="1" applyBorder="1" applyAlignment="1">
      <alignment horizontal="left"/>
    </xf>
    <xf numFmtId="0" fontId="26" fillId="2" borderId="19" xfId="2" applyFont="1" applyFill="1" applyBorder="1" applyAlignment="1">
      <alignment horizontal="center"/>
    </xf>
    <xf numFmtId="0" fontId="26" fillId="2" borderId="20" xfId="2" applyFont="1" applyFill="1" applyBorder="1" applyAlignment="1">
      <alignment horizontal="center"/>
    </xf>
    <xf numFmtId="0" fontId="26" fillId="2" borderId="4" xfId="2" applyFont="1" applyFill="1" applyBorder="1" applyAlignment="1">
      <alignment horizontal="center"/>
    </xf>
  </cellXfs>
  <cellStyles count="5">
    <cellStyle name="Normal" xfId="0" builtinId="0"/>
    <cellStyle name="Normal 2" xfId="1"/>
    <cellStyle name="Normal 2 2" xfId="2"/>
    <cellStyle name="Normal 3" xfId="3"/>
    <cellStyle name="Porcentagem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104775</xdr:rowOff>
    </xdr:from>
    <xdr:to>
      <xdr:col>0</xdr:col>
      <xdr:colOff>1066800</xdr:colOff>
      <xdr:row>4</xdr:row>
      <xdr:rowOff>47625</xdr:rowOff>
    </xdr:to>
    <xdr:pic>
      <xdr:nvPicPr>
        <xdr:cNvPr id="1032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104775"/>
          <a:ext cx="9906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38100</xdr:rowOff>
    </xdr:from>
    <xdr:to>
      <xdr:col>0</xdr:col>
      <xdr:colOff>1114425</xdr:colOff>
      <xdr:row>4</xdr:row>
      <xdr:rowOff>76200</xdr:rowOff>
    </xdr:to>
    <xdr:pic>
      <xdr:nvPicPr>
        <xdr:cNvPr id="2117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38100"/>
          <a:ext cx="9048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</xdr:colOff>
      <xdr:row>0</xdr:row>
      <xdr:rowOff>142875</xdr:rowOff>
    </xdr:from>
    <xdr:to>
      <xdr:col>2</xdr:col>
      <xdr:colOff>857250</xdr:colOff>
      <xdr:row>3</xdr:row>
      <xdr:rowOff>0</xdr:rowOff>
    </xdr:to>
    <xdr:pic>
      <xdr:nvPicPr>
        <xdr:cNvPr id="1132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72025" y="142875"/>
          <a:ext cx="6096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85725</xdr:rowOff>
    </xdr:from>
    <xdr:to>
      <xdr:col>1</xdr:col>
      <xdr:colOff>171450</xdr:colOff>
      <xdr:row>2</xdr:row>
      <xdr:rowOff>152400</xdr:rowOff>
    </xdr:to>
    <xdr:pic>
      <xdr:nvPicPr>
        <xdr:cNvPr id="3175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85725"/>
          <a:ext cx="7429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N691"/>
  <sheetViews>
    <sheetView showGridLines="0" tabSelected="1" view="pageBreakPreview" zoomScaleNormal="100" zoomScaleSheetLayoutView="100" workbookViewId="0">
      <selection activeCell="E4" sqref="E4:F4"/>
    </sheetView>
  </sheetViews>
  <sheetFormatPr defaultRowHeight="12.75"/>
  <cols>
    <col min="1" max="1" width="16.85546875" style="8" customWidth="1"/>
    <col min="2" max="2" width="54.5703125" style="8" customWidth="1"/>
    <col min="3" max="3" width="5" style="8" customWidth="1"/>
    <col min="4" max="4" width="10.5703125" style="8" customWidth="1"/>
    <col min="5" max="5" width="12.42578125" style="8" customWidth="1"/>
    <col min="6" max="6" width="15.7109375" style="8" customWidth="1"/>
    <col min="7" max="7" width="12.42578125" style="8" customWidth="1"/>
    <col min="8" max="8" width="13" style="8" customWidth="1"/>
    <col min="9" max="9" width="40.7109375" style="8" hidden="1" customWidth="1"/>
    <col min="10" max="11" width="9.140625" style="8"/>
    <col min="12" max="12" width="13" style="8" customWidth="1"/>
    <col min="13" max="16384" width="9.140625" style="8"/>
  </cols>
  <sheetData>
    <row r="1" spans="1:14" ht="17.25" customHeight="1">
      <c r="A1" s="256" t="s">
        <v>0</v>
      </c>
      <c r="B1" s="257"/>
      <c r="C1" s="257"/>
      <c r="D1" s="257"/>
      <c r="E1" s="257"/>
      <c r="F1" s="257"/>
      <c r="G1" s="257"/>
      <c r="H1" s="258"/>
      <c r="I1" s="25"/>
    </row>
    <row r="2" spans="1:14">
      <c r="A2" s="21"/>
      <c r="B2" s="15" t="s">
        <v>2634</v>
      </c>
      <c r="C2" s="16"/>
      <c r="D2" s="17"/>
      <c r="E2" s="18" t="s">
        <v>2636</v>
      </c>
      <c r="F2" s="19"/>
      <c r="G2" s="19"/>
      <c r="H2" s="26"/>
      <c r="I2" s="20"/>
    </row>
    <row r="3" spans="1:14">
      <c r="A3" s="21"/>
      <c r="B3" s="15" t="s">
        <v>2633</v>
      </c>
      <c r="C3" s="16"/>
      <c r="D3" s="22"/>
      <c r="E3" s="15" t="s">
        <v>2637</v>
      </c>
      <c r="F3" s="22"/>
      <c r="G3" s="19"/>
      <c r="H3" s="26"/>
      <c r="I3" s="20"/>
    </row>
    <row r="4" spans="1:14">
      <c r="A4" s="21"/>
      <c r="B4" s="23" t="s">
        <v>2635</v>
      </c>
      <c r="C4" s="16"/>
      <c r="D4" s="17"/>
      <c r="E4" s="255" t="s">
        <v>2632</v>
      </c>
      <c r="F4" s="255"/>
      <c r="G4" s="19"/>
      <c r="H4" s="26"/>
      <c r="I4" s="20"/>
    </row>
    <row r="5" spans="1:14" ht="13.5" thickBot="1">
      <c r="A5" s="59"/>
      <c r="B5" s="60"/>
      <c r="C5" s="61"/>
      <c r="D5" s="62"/>
      <c r="E5" s="63"/>
      <c r="F5" s="63"/>
      <c r="G5" s="63"/>
      <c r="H5" s="64"/>
      <c r="I5" s="24"/>
    </row>
    <row r="6" spans="1:14" ht="24" customHeight="1">
      <c r="A6" s="117" t="s">
        <v>4</v>
      </c>
      <c r="B6" s="122" t="s">
        <v>1482</v>
      </c>
      <c r="C6" s="122" t="s">
        <v>6</v>
      </c>
      <c r="D6" s="123" t="s">
        <v>7</v>
      </c>
      <c r="E6" s="124" t="s">
        <v>2627</v>
      </c>
      <c r="F6" s="124" t="s">
        <v>2628</v>
      </c>
      <c r="G6" s="124" t="s">
        <v>2629</v>
      </c>
      <c r="H6" s="125" t="s">
        <v>2630</v>
      </c>
      <c r="I6" s="9"/>
    </row>
    <row r="7" spans="1:14">
      <c r="A7" s="27"/>
      <c r="B7" s="28" t="s">
        <v>9</v>
      </c>
      <c r="C7" s="29"/>
      <c r="D7" s="30"/>
      <c r="E7" s="31"/>
      <c r="F7" s="31">
        <f>F8+F80+F131+F687</f>
        <v>1874582.0059100001</v>
      </c>
      <c r="G7" s="31"/>
      <c r="H7" s="32">
        <f>H8+H80+H131+H687</f>
        <v>2413527.6323199999</v>
      </c>
      <c r="I7" s="10" t="s">
        <v>10</v>
      </c>
      <c r="L7" s="153"/>
    </row>
    <row r="8" spans="1:14">
      <c r="A8" s="27"/>
      <c r="B8" s="28" t="s">
        <v>11</v>
      </c>
      <c r="C8" s="29"/>
      <c r="D8" s="30"/>
      <c r="E8" s="31"/>
      <c r="F8" s="31">
        <f>F9+F18+F21</f>
        <v>349061.75</v>
      </c>
      <c r="G8" s="31"/>
      <c r="H8" s="32">
        <f>H9+H18+H21</f>
        <v>455666.79000000004</v>
      </c>
      <c r="I8" s="10" t="s">
        <v>12</v>
      </c>
      <c r="L8" s="116"/>
    </row>
    <row r="9" spans="1:14">
      <c r="A9" s="33"/>
      <c r="B9" s="34" t="s">
        <v>13</v>
      </c>
      <c r="C9" s="35"/>
      <c r="D9" s="36"/>
      <c r="E9" s="37"/>
      <c r="F9" s="37">
        <f>SUM(F10:F17)</f>
        <v>75664.240000000005</v>
      </c>
      <c r="G9" s="37"/>
      <c r="H9" s="38">
        <f>SUM(H10:H17)</f>
        <v>98771.670000000013</v>
      </c>
      <c r="I9" s="11" t="s">
        <v>14</v>
      </c>
      <c r="J9" s="164"/>
    </row>
    <row r="10" spans="1:14">
      <c r="A10" s="39"/>
      <c r="B10" s="40" t="s">
        <v>15</v>
      </c>
      <c r="C10" s="41"/>
      <c r="D10" s="42"/>
      <c r="E10" s="43"/>
      <c r="F10" s="43"/>
      <c r="G10" s="43"/>
      <c r="H10" s="44"/>
      <c r="I10" s="12" t="s">
        <v>16</v>
      </c>
      <c r="L10" s="8">
        <v>2413527.77</v>
      </c>
      <c r="M10" s="217" t="s">
        <v>3671</v>
      </c>
      <c r="N10" s="162"/>
    </row>
    <row r="11" spans="1:14" ht="22.5" customHeight="1">
      <c r="A11" s="45" t="s">
        <v>17</v>
      </c>
      <c r="B11" s="46" t="s">
        <v>18</v>
      </c>
      <c r="C11" s="47" t="s">
        <v>19</v>
      </c>
      <c r="D11" s="48">
        <v>31</v>
      </c>
      <c r="E11" s="49">
        <v>486.97</v>
      </c>
      <c r="F11" s="49">
        <f>D11*E11</f>
        <v>15096.070000000002</v>
      </c>
      <c r="G11" s="49">
        <f>ROUND(E11*1.3054,2)</f>
        <v>635.69000000000005</v>
      </c>
      <c r="H11" s="50">
        <f>D11*G11</f>
        <v>19706.390000000003</v>
      </c>
      <c r="I11" s="13" t="s">
        <v>16</v>
      </c>
      <c r="L11" s="116">
        <f>L10-H7</f>
        <v>0.13768000015988946</v>
      </c>
    </row>
    <row r="12" spans="1:14" ht="22.5">
      <c r="A12" s="45" t="s">
        <v>20</v>
      </c>
      <c r="B12" s="46" t="s">
        <v>21</v>
      </c>
      <c r="C12" s="47" t="s">
        <v>19</v>
      </c>
      <c r="D12" s="48">
        <v>68</v>
      </c>
      <c r="E12" s="49">
        <v>356.56</v>
      </c>
      <c r="F12" s="49">
        <f>D12*E12</f>
        <v>24246.080000000002</v>
      </c>
      <c r="G12" s="49">
        <f>ROUND(E12*1.3054,2)</f>
        <v>465.45</v>
      </c>
      <c r="H12" s="50">
        <f t="shared" ref="H12:H17" si="0">D12*G12</f>
        <v>31650.6</v>
      </c>
      <c r="I12" s="13" t="s">
        <v>16</v>
      </c>
    </row>
    <row r="13" spans="1:14" ht="22.5" customHeight="1">
      <c r="A13" s="45" t="s">
        <v>22</v>
      </c>
      <c r="B13" s="46" t="s">
        <v>23</v>
      </c>
      <c r="C13" s="47" t="s">
        <v>19</v>
      </c>
      <c r="D13" s="48">
        <v>44</v>
      </c>
      <c r="E13" s="49">
        <v>526.07000000000005</v>
      </c>
      <c r="F13" s="49">
        <f>D13*E13</f>
        <v>23147.08</v>
      </c>
      <c r="G13" s="49">
        <f>ROUND(E13*1.3054,2)</f>
        <v>686.73</v>
      </c>
      <c r="H13" s="50">
        <f t="shared" si="0"/>
        <v>30216.120000000003</v>
      </c>
      <c r="I13" s="13" t="s">
        <v>16</v>
      </c>
    </row>
    <row r="14" spans="1:14">
      <c r="A14" s="45" t="s">
        <v>24</v>
      </c>
      <c r="B14" s="46" t="s">
        <v>25</v>
      </c>
      <c r="C14" s="47" t="s">
        <v>19</v>
      </c>
      <c r="D14" s="48">
        <v>25</v>
      </c>
      <c r="E14" s="49">
        <v>297.04000000000002</v>
      </c>
      <c r="F14" s="49">
        <f>D14*E14</f>
        <v>7426.0000000000009</v>
      </c>
      <c r="G14" s="49">
        <f>ROUND(E14*1.3054,2)</f>
        <v>387.76</v>
      </c>
      <c r="H14" s="50">
        <f t="shared" si="0"/>
        <v>9694</v>
      </c>
      <c r="I14" s="13" t="s">
        <v>16</v>
      </c>
    </row>
    <row r="15" spans="1:14" ht="33.75">
      <c r="A15" s="45" t="s">
        <v>26</v>
      </c>
      <c r="B15" s="46" t="s">
        <v>27</v>
      </c>
      <c r="C15" s="47" t="s">
        <v>28</v>
      </c>
      <c r="D15" s="48">
        <v>1</v>
      </c>
      <c r="E15" s="49">
        <v>2749.01</v>
      </c>
      <c r="F15" s="49">
        <f>D15*E15</f>
        <v>2749.01</v>
      </c>
      <c r="G15" s="49">
        <f>ROUND(E15*1.3054,2)</f>
        <v>3588.56</v>
      </c>
      <c r="H15" s="50">
        <f t="shared" si="0"/>
        <v>3588.56</v>
      </c>
      <c r="I15" s="13" t="s">
        <v>16</v>
      </c>
      <c r="L15" s="143"/>
    </row>
    <row r="16" spans="1:14">
      <c r="A16" s="39"/>
      <c r="B16" s="40" t="s">
        <v>29</v>
      </c>
      <c r="C16" s="41"/>
      <c r="D16" s="42"/>
      <c r="E16" s="43"/>
      <c r="F16" s="43"/>
      <c r="G16" s="43"/>
      <c r="H16" s="44"/>
      <c r="I16" s="12" t="s">
        <v>30</v>
      </c>
    </row>
    <row r="17" spans="1:14" ht="34.5" customHeight="1">
      <c r="A17" s="45" t="s">
        <v>31</v>
      </c>
      <c r="B17" s="46" t="s">
        <v>2646</v>
      </c>
      <c r="C17" s="47" t="s">
        <v>33</v>
      </c>
      <c r="D17" s="48">
        <v>400</v>
      </c>
      <c r="E17" s="49">
        <v>7.5</v>
      </c>
      <c r="F17" s="49">
        <f>D17*E17</f>
        <v>3000</v>
      </c>
      <c r="G17" s="49">
        <f>ROUND(E17*1.3054,2)</f>
        <v>9.7899999999999991</v>
      </c>
      <c r="H17" s="50">
        <f t="shared" si="0"/>
        <v>3915.9999999999995</v>
      </c>
      <c r="I17" s="13" t="s">
        <v>30</v>
      </c>
      <c r="L17" s="163"/>
    </row>
    <row r="18" spans="1:14">
      <c r="A18" s="33"/>
      <c r="B18" s="34" t="s">
        <v>34</v>
      </c>
      <c r="C18" s="35"/>
      <c r="D18" s="36"/>
      <c r="E18" s="37"/>
      <c r="F18" s="37">
        <f>F20</f>
        <v>152716.15999999997</v>
      </c>
      <c r="G18" s="37"/>
      <c r="H18" s="38">
        <f>H20</f>
        <v>199355.68</v>
      </c>
      <c r="I18" s="11" t="s">
        <v>35</v>
      </c>
      <c r="J18" s="164"/>
    </row>
    <row r="19" spans="1:14">
      <c r="A19" s="39"/>
      <c r="B19" s="40" t="s">
        <v>36</v>
      </c>
      <c r="C19" s="41"/>
      <c r="D19" s="42"/>
      <c r="E19" s="43"/>
      <c r="F19" s="43"/>
      <c r="G19" s="43"/>
      <c r="H19" s="44"/>
      <c r="I19" s="12" t="s">
        <v>37</v>
      </c>
    </row>
    <row r="20" spans="1:14">
      <c r="A20" s="45" t="s">
        <v>38</v>
      </c>
      <c r="B20" s="51" t="s">
        <v>39</v>
      </c>
      <c r="C20" s="47" t="s">
        <v>40</v>
      </c>
      <c r="D20" s="48">
        <v>8</v>
      </c>
      <c r="E20" s="49">
        <f>'Orçamento Analítico'!F193</f>
        <v>19089.519999999997</v>
      </c>
      <c r="F20" s="49">
        <f>D20*E20</f>
        <v>152716.15999999997</v>
      </c>
      <c r="G20" s="49">
        <f>ROUND(E20*1.3054,2)</f>
        <v>24919.46</v>
      </c>
      <c r="H20" s="50">
        <f>D20*G20</f>
        <v>199355.68</v>
      </c>
      <c r="I20" s="13" t="s">
        <v>37</v>
      </c>
    </row>
    <row r="21" spans="1:14">
      <c r="A21" s="33"/>
      <c r="B21" s="34" t="s">
        <v>41</v>
      </c>
      <c r="C21" s="35"/>
      <c r="D21" s="36"/>
      <c r="E21" s="37"/>
      <c r="F21" s="37">
        <f>SUM(F23:F79)</f>
        <v>120681.35</v>
      </c>
      <c r="G21" s="37"/>
      <c r="H21" s="38">
        <f>SUM(H23:H79)</f>
        <v>157539.44000000003</v>
      </c>
      <c r="I21" s="11" t="s">
        <v>42</v>
      </c>
    </row>
    <row r="22" spans="1:14">
      <c r="A22" s="39"/>
      <c r="B22" s="40" t="s">
        <v>43</v>
      </c>
      <c r="C22" s="41"/>
      <c r="D22" s="42"/>
      <c r="E22" s="43"/>
      <c r="F22" s="43"/>
      <c r="G22" s="43"/>
      <c r="H22" s="44"/>
      <c r="I22" s="12" t="s">
        <v>44</v>
      </c>
    </row>
    <row r="23" spans="1:14" ht="45">
      <c r="A23" s="45" t="s">
        <v>45</v>
      </c>
      <c r="B23" s="46" t="s">
        <v>46</v>
      </c>
      <c r="C23" s="47" t="s">
        <v>47</v>
      </c>
      <c r="D23" s="48">
        <v>100</v>
      </c>
      <c r="E23" s="49">
        <v>6.63</v>
      </c>
      <c r="F23" s="49">
        <f>D23*E23</f>
        <v>663</v>
      </c>
      <c r="G23" s="49">
        <f>ROUND(E23*1.3054,3)</f>
        <v>8.6549999999999994</v>
      </c>
      <c r="H23" s="52">
        <f>ROUND(D23*G23,0)</f>
        <v>866</v>
      </c>
      <c r="I23" s="13" t="s">
        <v>44</v>
      </c>
    </row>
    <row r="24" spans="1:14">
      <c r="A24" s="39"/>
      <c r="B24" s="40" t="s">
        <v>48</v>
      </c>
      <c r="C24" s="41"/>
      <c r="D24" s="42"/>
      <c r="E24" s="43"/>
      <c r="F24" s="43"/>
      <c r="G24" s="43"/>
      <c r="H24" s="44"/>
      <c r="I24" s="12" t="s">
        <v>49</v>
      </c>
    </row>
    <row r="25" spans="1:14" ht="33.75">
      <c r="A25" s="45">
        <v>91871</v>
      </c>
      <c r="B25" s="46" t="s">
        <v>51</v>
      </c>
      <c r="C25" s="131" t="s">
        <v>52</v>
      </c>
      <c r="D25" s="48">
        <v>100</v>
      </c>
      <c r="E25" s="49">
        <v>7.34</v>
      </c>
      <c r="F25" s="49">
        <f>D25*E25</f>
        <v>734</v>
      </c>
      <c r="G25" s="49">
        <f>ROUND(E25*1.3054,2)</f>
        <v>9.58</v>
      </c>
      <c r="H25" s="50">
        <f>D25*G25</f>
        <v>958</v>
      </c>
      <c r="I25" s="13" t="s">
        <v>49</v>
      </c>
      <c r="J25" s="119"/>
      <c r="K25" s="119"/>
      <c r="L25" s="120"/>
      <c r="M25" s="126"/>
      <c r="N25" s="127"/>
    </row>
    <row r="26" spans="1:14" ht="33.75">
      <c r="A26" s="45">
        <v>91872</v>
      </c>
      <c r="B26" s="46" t="s">
        <v>56</v>
      </c>
      <c r="C26" s="131" t="s">
        <v>52</v>
      </c>
      <c r="D26" s="48">
        <v>20</v>
      </c>
      <c r="E26" s="49">
        <v>9.2799999999999994</v>
      </c>
      <c r="F26" s="49">
        <f t="shared" ref="F26:F79" si="1">D26*E26</f>
        <v>185.6</v>
      </c>
      <c r="G26" s="49">
        <f t="shared" ref="G26:G79" si="2">ROUND(E26*1.3054,2)</f>
        <v>12.11</v>
      </c>
      <c r="H26" s="50">
        <f t="shared" ref="H26:H79" si="3">D26*G26</f>
        <v>242.2</v>
      </c>
      <c r="I26" s="13" t="s">
        <v>49</v>
      </c>
      <c r="J26" s="119"/>
      <c r="K26" s="119"/>
      <c r="L26" s="120"/>
      <c r="M26" s="126"/>
      <c r="N26" s="127"/>
    </row>
    <row r="27" spans="1:14" ht="22.5">
      <c r="A27" s="145">
        <v>93009</v>
      </c>
      <c r="B27" s="146" t="s">
        <v>58</v>
      </c>
      <c r="C27" s="147" t="s">
        <v>52</v>
      </c>
      <c r="D27" s="148">
        <v>20</v>
      </c>
      <c r="E27" s="149">
        <v>12.67</v>
      </c>
      <c r="F27" s="149">
        <f t="shared" si="1"/>
        <v>253.4</v>
      </c>
      <c r="G27" s="149">
        <f t="shared" si="2"/>
        <v>16.54</v>
      </c>
      <c r="H27" s="150">
        <f t="shared" si="3"/>
        <v>330.79999999999995</v>
      </c>
      <c r="I27" s="13" t="s">
        <v>49</v>
      </c>
      <c r="J27" s="119"/>
      <c r="K27" s="119"/>
      <c r="L27" s="120"/>
      <c r="M27" s="126"/>
      <c r="N27" s="127"/>
    </row>
    <row r="28" spans="1:14" ht="22.5">
      <c r="A28" s="45">
        <v>93011</v>
      </c>
      <c r="B28" s="46" t="s">
        <v>60</v>
      </c>
      <c r="C28" s="131" t="s">
        <v>52</v>
      </c>
      <c r="D28" s="48">
        <v>12</v>
      </c>
      <c r="E28" s="49">
        <v>21.21</v>
      </c>
      <c r="F28" s="49">
        <f t="shared" si="1"/>
        <v>254.52</v>
      </c>
      <c r="G28" s="49">
        <f t="shared" si="2"/>
        <v>27.69</v>
      </c>
      <c r="H28" s="50">
        <f t="shared" si="3"/>
        <v>332.28000000000003</v>
      </c>
      <c r="I28" s="13" t="s">
        <v>49</v>
      </c>
      <c r="J28" s="119"/>
      <c r="K28" s="119"/>
      <c r="L28" s="120"/>
      <c r="M28" s="126"/>
      <c r="N28" s="127"/>
    </row>
    <row r="29" spans="1:14" ht="33.75">
      <c r="A29" s="45" t="s">
        <v>2778</v>
      </c>
      <c r="B29" s="46" t="s">
        <v>2779</v>
      </c>
      <c r="C29" s="131" t="s">
        <v>52</v>
      </c>
      <c r="D29" s="48">
        <v>400</v>
      </c>
      <c r="E29" s="49">
        <v>32.130000000000003</v>
      </c>
      <c r="F29" s="49">
        <f t="shared" si="1"/>
        <v>12852.000000000002</v>
      </c>
      <c r="G29" s="49">
        <f t="shared" si="2"/>
        <v>41.94</v>
      </c>
      <c r="H29" s="50">
        <f t="shared" si="3"/>
        <v>16776</v>
      </c>
      <c r="I29" s="13" t="s">
        <v>49</v>
      </c>
      <c r="J29" s="119"/>
      <c r="K29" s="119"/>
      <c r="L29" s="120"/>
      <c r="M29" s="126"/>
      <c r="N29" s="127"/>
    </row>
    <row r="30" spans="1:14" ht="22.5">
      <c r="A30" s="45" t="s">
        <v>386</v>
      </c>
      <c r="B30" s="46" t="s">
        <v>64</v>
      </c>
      <c r="C30" s="131" t="s">
        <v>47</v>
      </c>
      <c r="D30" s="48">
        <v>40</v>
      </c>
      <c r="E30" s="49">
        <v>354.02</v>
      </c>
      <c r="F30" s="49">
        <f t="shared" si="1"/>
        <v>14160.8</v>
      </c>
      <c r="G30" s="49">
        <f t="shared" si="2"/>
        <v>462.14</v>
      </c>
      <c r="H30" s="50">
        <f t="shared" si="3"/>
        <v>18485.599999999999</v>
      </c>
      <c r="I30" s="13" t="s">
        <v>49</v>
      </c>
      <c r="J30" s="121"/>
      <c r="K30" s="121"/>
      <c r="L30" s="128"/>
      <c r="M30" s="129"/>
      <c r="N30" s="130"/>
    </row>
    <row r="31" spans="1:14" ht="33.75">
      <c r="A31" s="45">
        <v>91914</v>
      </c>
      <c r="B31" s="46" t="s">
        <v>66</v>
      </c>
      <c r="C31" s="131" t="s">
        <v>28</v>
      </c>
      <c r="D31" s="48">
        <v>40</v>
      </c>
      <c r="E31" s="49">
        <v>8.92</v>
      </c>
      <c r="F31" s="49">
        <f t="shared" si="1"/>
        <v>356.8</v>
      </c>
      <c r="G31" s="49">
        <f t="shared" si="2"/>
        <v>11.64</v>
      </c>
      <c r="H31" s="50">
        <f t="shared" si="3"/>
        <v>465.6</v>
      </c>
      <c r="I31" s="13" t="s">
        <v>49</v>
      </c>
      <c r="J31" s="119"/>
      <c r="K31" s="119"/>
      <c r="L31" s="120"/>
      <c r="M31" s="126"/>
      <c r="N31" s="127"/>
    </row>
    <row r="32" spans="1:14" ht="33.75">
      <c r="A32" s="45">
        <v>91917</v>
      </c>
      <c r="B32" s="46" t="s">
        <v>68</v>
      </c>
      <c r="C32" s="131" t="s">
        <v>28</v>
      </c>
      <c r="D32" s="48">
        <v>10</v>
      </c>
      <c r="E32" s="49">
        <v>10.8</v>
      </c>
      <c r="F32" s="49">
        <f t="shared" si="1"/>
        <v>108</v>
      </c>
      <c r="G32" s="49">
        <f t="shared" si="2"/>
        <v>14.1</v>
      </c>
      <c r="H32" s="50">
        <f t="shared" si="3"/>
        <v>141</v>
      </c>
      <c r="I32" s="13" t="s">
        <v>49</v>
      </c>
      <c r="J32" s="119"/>
      <c r="K32" s="119"/>
      <c r="L32" s="120"/>
      <c r="M32" s="126"/>
      <c r="N32" s="127"/>
    </row>
    <row r="33" spans="1:14" ht="22.5">
      <c r="A33" s="45">
        <v>93020</v>
      </c>
      <c r="B33" s="46" t="s">
        <v>70</v>
      </c>
      <c r="C33" s="131" t="s">
        <v>28</v>
      </c>
      <c r="D33" s="48">
        <v>10</v>
      </c>
      <c r="E33" s="49">
        <v>17.32</v>
      </c>
      <c r="F33" s="49">
        <f t="shared" si="1"/>
        <v>173.2</v>
      </c>
      <c r="G33" s="49">
        <f t="shared" si="2"/>
        <v>22.61</v>
      </c>
      <c r="H33" s="50">
        <f t="shared" si="3"/>
        <v>226.1</v>
      </c>
      <c r="I33" s="13" t="s">
        <v>49</v>
      </c>
      <c r="J33" s="119"/>
      <c r="K33" s="119"/>
      <c r="L33" s="120"/>
      <c r="M33" s="126"/>
      <c r="N33" s="127"/>
    </row>
    <row r="34" spans="1:14" ht="22.5">
      <c r="A34" s="45">
        <v>93024</v>
      </c>
      <c r="B34" s="46" t="s">
        <v>72</v>
      </c>
      <c r="C34" s="131" t="s">
        <v>28</v>
      </c>
      <c r="D34" s="48">
        <v>4</v>
      </c>
      <c r="E34" s="49">
        <v>29.75</v>
      </c>
      <c r="F34" s="49">
        <f t="shared" si="1"/>
        <v>119</v>
      </c>
      <c r="G34" s="49">
        <f t="shared" si="2"/>
        <v>38.840000000000003</v>
      </c>
      <c r="H34" s="50">
        <f t="shared" si="3"/>
        <v>155.36000000000001</v>
      </c>
      <c r="I34" s="13" t="s">
        <v>49</v>
      </c>
      <c r="J34" s="119"/>
      <c r="K34" s="119"/>
      <c r="L34" s="120"/>
      <c r="M34" s="126"/>
      <c r="N34" s="127"/>
    </row>
    <row r="35" spans="1:14" ht="33.75">
      <c r="A35" s="45">
        <v>91884</v>
      </c>
      <c r="B35" s="46" t="s">
        <v>74</v>
      </c>
      <c r="C35" s="131" t="s">
        <v>28</v>
      </c>
      <c r="D35" s="48">
        <v>115</v>
      </c>
      <c r="E35" s="49">
        <v>5.55</v>
      </c>
      <c r="F35" s="49">
        <f t="shared" si="1"/>
        <v>638.25</v>
      </c>
      <c r="G35" s="49">
        <f t="shared" si="2"/>
        <v>7.24</v>
      </c>
      <c r="H35" s="50">
        <f t="shared" si="3"/>
        <v>832.6</v>
      </c>
      <c r="I35" s="13" t="s">
        <v>49</v>
      </c>
      <c r="J35" s="119"/>
      <c r="K35" s="119"/>
      <c r="L35" s="120"/>
      <c r="M35" s="126"/>
      <c r="N35" s="127"/>
    </row>
    <row r="36" spans="1:14" ht="33.75">
      <c r="A36" s="45">
        <v>91885</v>
      </c>
      <c r="B36" s="46" t="s">
        <v>76</v>
      </c>
      <c r="C36" s="131" t="s">
        <v>28</v>
      </c>
      <c r="D36" s="48">
        <v>30</v>
      </c>
      <c r="E36" s="49">
        <v>6.53</v>
      </c>
      <c r="F36" s="49">
        <f t="shared" si="1"/>
        <v>195.9</v>
      </c>
      <c r="G36" s="49">
        <f t="shared" si="2"/>
        <v>8.52</v>
      </c>
      <c r="H36" s="50">
        <f t="shared" si="3"/>
        <v>255.6</v>
      </c>
      <c r="I36" s="13" t="s">
        <v>49</v>
      </c>
      <c r="J36" s="119"/>
      <c r="K36" s="119"/>
      <c r="L36" s="120"/>
      <c r="M36" s="126"/>
      <c r="N36" s="127"/>
    </row>
    <row r="37" spans="1:14" ht="22.5">
      <c r="A37" s="45">
        <v>93014</v>
      </c>
      <c r="B37" s="46" t="s">
        <v>78</v>
      </c>
      <c r="C37" s="131" t="s">
        <v>28</v>
      </c>
      <c r="D37" s="48">
        <v>30</v>
      </c>
      <c r="E37" s="49">
        <v>10.93</v>
      </c>
      <c r="F37" s="49">
        <f t="shared" si="1"/>
        <v>327.9</v>
      </c>
      <c r="G37" s="49">
        <f t="shared" si="2"/>
        <v>14.27</v>
      </c>
      <c r="H37" s="50">
        <f t="shared" si="3"/>
        <v>428.09999999999997</v>
      </c>
      <c r="I37" s="13" t="s">
        <v>49</v>
      </c>
      <c r="J37" s="119"/>
      <c r="K37" s="119"/>
      <c r="L37" s="120"/>
      <c r="M37" s="126"/>
      <c r="N37" s="127"/>
    </row>
    <row r="38" spans="1:14" ht="22.5">
      <c r="A38" s="45">
        <v>93016</v>
      </c>
      <c r="B38" s="46" t="s">
        <v>80</v>
      </c>
      <c r="C38" s="131" t="s">
        <v>28</v>
      </c>
      <c r="D38" s="48">
        <v>12</v>
      </c>
      <c r="E38" s="49">
        <v>19.59</v>
      </c>
      <c r="F38" s="49">
        <f t="shared" si="1"/>
        <v>235.07999999999998</v>
      </c>
      <c r="G38" s="49">
        <f t="shared" si="2"/>
        <v>25.57</v>
      </c>
      <c r="H38" s="50">
        <f t="shared" si="3"/>
        <v>306.84000000000003</v>
      </c>
      <c r="I38" s="13" t="s">
        <v>49</v>
      </c>
      <c r="J38" s="119"/>
      <c r="K38" s="119"/>
      <c r="L38" s="120"/>
      <c r="M38" s="126"/>
      <c r="N38" s="127"/>
    </row>
    <row r="39" spans="1:14" ht="24.75" customHeight="1">
      <c r="A39" s="45">
        <v>91926</v>
      </c>
      <c r="B39" s="46" t="s">
        <v>82</v>
      </c>
      <c r="C39" s="131" t="s">
        <v>52</v>
      </c>
      <c r="D39" s="48">
        <v>500</v>
      </c>
      <c r="E39" s="49">
        <v>2.0099999999999998</v>
      </c>
      <c r="F39" s="49">
        <f t="shared" si="1"/>
        <v>1004.9999999999999</v>
      </c>
      <c r="G39" s="49">
        <f t="shared" si="2"/>
        <v>2.62</v>
      </c>
      <c r="H39" s="50">
        <f t="shared" si="3"/>
        <v>1310</v>
      </c>
      <c r="I39" s="13" t="s">
        <v>49</v>
      </c>
      <c r="J39" s="119"/>
      <c r="K39" s="119"/>
      <c r="L39" s="120"/>
      <c r="M39" s="126"/>
      <c r="N39" s="127"/>
    </row>
    <row r="40" spans="1:14" ht="22.5" customHeight="1">
      <c r="A40" s="45">
        <v>91930</v>
      </c>
      <c r="B40" s="46" t="s">
        <v>84</v>
      </c>
      <c r="C40" s="131" t="s">
        <v>52</v>
      </c>
      <c r="D40" s="48">
        <v>40</v>
      </c>
      <c r="E40" s="49">
        <v>4.3</v>
      </c>
      <c r="F40" s="49">
        <f t="shared" si="1"/>
        <v>172</v>
      </c>
      <c r="G40" s="49">
        <f t="shared" si="2"/>
        <v>5.61</v>
      </c>
      <c r="H40" s="50">
        <f t="shared" si="3"/>
        <v>224.4</v>
      </c>
      <c r="I40" s="13" t="s">
        <v>49</v>
      </c>
      <c r="J40" s="119"/>
      <c r="K40" s="119"/>
      <c r="L40" s="120"/>
      <c r="M40" s="126"/>
      <c r="N40" s="127"/>
    </row>
    <row r="41" spans="1:14" ht="22.5" customHeight="1">
      <c r="A41" s="45">
        <v>91925</v>
      </c>
      <c r="B41" s="46" t="s">
        <v>86</v>
      </c>
      <c r="C41" s="131" t="s">
        <v>52</v>
      </c>
      <c r="D41" s="48">
        <v>505</v>
      </c>
      <c r="E41" s="49">
        <v>1.89</v>
      </c>
      <c r="F41" s="49">
        <f t="shared" si="1"/>
        <v>954.44999999999993</v>
      </c>
      <c r="G41" s="49">
        <f t="shared" si="2"/>
        <v>2.4700000000000002</v>
      </c>
      <c r="H41" s="50">
        <f t="shared" si="3"/>
        <v>1247.3500000000001</v>
      </c>
      <c r="I41" s="13" t="s">
        <v>49</v>
      </c>
      <c r="J41" s="119"/>
      <c r="K41" s="119"/>
      <c r="L41" s="120"/>
      <c r="M41" s="126"/>
      <c r="N41" s="127"/>
    </row>
    <row r="42" spans="1:14" ht="22.5" customHeight="1">
      <c r="A42" s="45">
        <v>91929</v>
      </c>
      <c r="B42" s="46" t="s">
        <v>88</v>
      </c>
      <c r="C42" s="131" t="s">
        <v>52</v>
      </c>
      <c r="D42" s="48">
        <v>1000</v>
      </c>
      <c r="E42" s="49">
        <v>3.53</v>
      </c>
      <c r="F42" s="49">
        <f t="shared" si="1"/>
        <v>3530</v>
      </c>
      <c r="G42" s="49">
        <f t="shared" si="2"/>
        <v>4.6100000000000003</v>
      </c>
      <c r="H42" s="50">
        <f t="shared" si="3"/>
        <v>4610</v>
      </c>
      <c r="I42" s="13" t="s">
        <v>49</v>
      </c>
      <c r="J42" s="119"/>
      <c r="K42" s="119"/>
      <c r="L42" s="120"/>
      <c r="M42" s="126"/>
      <c r="N42" s="127"/>
    </row>
    <row r="43" spans="1:14" ht="22.5" customHeight="1">
      <c r="A43" s="45">
        <v>91933</v>
      </c>
      <c r="B43" s="46" t="s">
        <v>90</v>
      </c>
      <c r="C43" s="131" t="s">
        <v>52</v>
      </c>
      <c r="D43" s="48">
        <v>600</v>
      </c>
      <c r="E43" s="49">
        <v>7.39</v>
      </c>
      <c r="F43" s="49">
        <f t="shared" si="1"/>
        <v>4434</v>
      </c>
      <c r="G43" s="49">
        <f t="shared" si="2"/>
        <v>9.65</v>
      </c>
      <c r="H43" s="50">
        <f t="shared" si="3"/>
        <v>5790</v>
      </c>
      <c r="I43" s="13" t="s">
        <v>49</v>
      </c>
      <c r="J43" s="119"/>
      <c r="K43" s="119"/>
      <c r="L43" s="120"/>
      <c r="M43" s="126"/>
      <c r="N43" s="127"/>
    </row>
    <row r="44" spans="1:14" ht="22.5" customHeight="1">
      <c r="A44" s="145">
        <v>92984</v>
      </c>
      <c r="B44" s="146" t="s">
        <v>92</v>
      </c>
      <c r="C44" s="147" t="s">
        <v>52</v>
      </c>
      <c r="D44" s="148">
        <v>130</v>
      </c>
      <c r="E44" s="149">
        <v>11.99</v>
      </c>
      <c r="F44" s="149">
        <f t="shared" si="1"/>
        <v>1558.7</v>
      </c>
      <c r="G44" s="149">
        <f t="shared" si="2"/>
        <v>15.65</v>
      </c>
      <c r="H44" s="150">
        <f t="shared" si="3"/>
        <v>2034.5</v>
      </c>
      <c r="I44" s="13" t="s">
        <v>49</v>
      </c>
      <c r="J44" s="119"/>
      <c r="K44" s="119"/>
      <c r="L44" s="120"/>
      <c r="M44" s="126"/>
      <c r="N44" s="127"/>
    </row>
    <row r="45" spans="1:14" ht="22.5">
      <c r="A45" s="45">
        <v>92986</v>
      </c>
      <c r="B45" s="46" t="s">
        <v>94</v>
      </c>
      <c r="C45" s="131" t="s">
        <v>52</v>
      </c>
      <c r="D45" s="48">
        <v>400</v>
      </c>
      <c r="E45" s="49">
        <v>16.079999999999998</v>
      </c>
      <c r="F45" s="49">
        <f t="shared" si="1"/>
        <v>6431.9999999999991</v>
      </c>
      <c r="G45" s="49">
        <f t="shared" si="2"/>
        <v>20.99</v>
      </c>
      <c r="H45" s="50">
        <f t="shared" si="3"/>
        <v>8396</v>
      </c>
      <c r="I45" s="13" t="s">
        <v>49</v>
      </c>
      <c r="J45" s="119"/>
      <c r="K45" s="119"/>
      <c r="L45" s="120"/>
      <c r="M45" s="126"/>
      <c r="N45" s="127"/>
    </row>
    <row r="46" spans="1:14" ht="22.5">
      <c r="A46" s="45">
        <v>92988</v>
      </c>
      <c r="B46" s="46" t="s">
        <v>96</v>
      </c>
      <c r="C46" s="131" t="s">
        <v>52</v>
      </c>
      <c r="D46" s="48">
        <v>400</v>
      </c>
      <c r="E46" s="49">
        <v>22.39</v>
      </c>
      <c r="F46" s="49">
        <f t="shared" si="1"/>
        <v>8956</v>
      </c>
      <c r="G46" s="49">
        <f t="shared" si="2"/>
        <v>29.23</v>
      </c>
      <c r="H46" s="50">
        <f t="shared" si="3"/>
        <v>11692</v>
      </c>
      <c r="I46" s="13" t="s">
        <v>49</v>
      </c>
      <c r="J46" s="119"/>
      <c r="K46" s="119"/>
      <c r="L46" s="120"/>
      <c r="M46" s="126"/>
      <c r="N46" s="127"/>
    </row>
    <row r="47" spans="1:14">
      <c r="A47" s="45">
        <v>72252</v>
      </c>
      <c r="B47" s="46" t="s">
        <v>98</v>
      </c>
      <c r="C47" s="131" t="s">
        <v>52</v>
      </c>
      <c r="D47" s="48">
        <v>30</v>
      </c>
      <c r="E47" s="49">
        <v>15.27</v>
      </c>
      <c r="F47" s="49">
        <f t="shared" si="1"/>
        <v>458.09999999999997</v>
      </c>
      <c r="G47" s="49">
        <f t="shared" si="2"/>
        <v>19.93</v>
      </c>
      <c r="H47" s="50">
        <f t="shared" si="3"/>
        <v>597.9</v>
      </c>
      <c r="I47" s="13" t="s">
        <v>49</v>
      </c>
      <c r="J47" s="119"/>
      <c r="K47" s="119"/>
      <c r="L47" s="120"/>
      <c r="M47" s="126"/>
      <c r="N47" s="127"/>
    </row>
    <row r="48" spans="1:14">
      <c r="A48" s="45">
        <v>72253</v>
      </c>
      <c r="B48" s="46" t="s">
        <v>100</v>
      </c>
      <c r="C48" s="131" t="s">
        <v>52</v>
      </c>
      <c r="D48" s="48">
        <v>60</v>
      </c>
      <c r="E48" s="49">
        <v>20.34</v>
      </c>
      <c r="F48" s="49">
        <f t="shared" si="1"/>
        <v>1220.4000000000001</v>
      </c>
      <c r="G48" s="49">
        <f t="shared" si="2"/>
        <v>26.55</v>
      </c>
      <c r="H48" s="50">
        <f t="shared" si="3"/>
        <v>1593</v>
      </c>
      <c r="I48" s="13" t="s">
        <v>49</v>
      </c>
      <c r="J48" s="119"/>
      <c r="K48" s="119"/>
      <c r="L48" s="120"/>
      <c r="M48" s="126"/>
      <c r="N48" s="127"/>
    </row>
    <row r="49" spans="1:14">
      <c r="A49" s="45">
        <v>72254</v>
      </c>
      <c r="B49" s="46" t="s">
        <v>102</v>
      </c>
      <c r="C49" s="131" t="s">
        <v>52</v>
      </c>
      <c r="D49" s="48">
        <v>80</v>
      </c>
      <c r="E49" s="49">
        <v>28.88</v>
      </c>
      <c r="F49" s="49">
        <f t="shared" si="1"/>
        <v>2310.4</v>
      </c>
      <c r="G49" s="49">
        <f t="shared" si="2"/>
        <v>37.700000000000003</v>
      </c>
      <c r="H49" s="50">
        <f t="shared" si="3"/>
        <v>3016</v>
      </c>
      <c r="I49" s="13" t="s">
        <v>49</v>
      </c>
      <c r="J49" s="119"/>
      <c r="K49" s="119"/>
      <c r="L49" s="120"/>
      <c r="M49" s="126"/>
      <c r="N49" s="127"/>
    </row>
    <row r="50" spans="1:14" ht="22.5">
      <c r="A50" s="45">
        <v>83485</v>
      </c>
      <c r="B50" s="46" t="s">
        <v>104</v>
      </c>
      <c r="C50" s="131" t="s">
        <v>28</v>
      </c>
      <c r="D50" s="48">
        <v>6</v>
      </c>
      <c r="E50" s="49">
        <v>40.08</v>
      </c>
      <c r="F50" s="49">
        <f t="shared" si="1"/>
        <v>240.48</v>
      </c>
      <c r="G50" s="49">
        <f t="shared" si="2"/>
        <v>52.32</v>
      </c>
      <c r="H50" s="50">
        <f t="shared" si="3"/>
        <v>313.92</v>
      </c>
      <c r="I50" s="13" t="s">
        <v>49</v>
      </c>
      <c r="J50" s="119"/>
      <c r="K50" s="119"/>
      <c r="L50" s="120"/>
      <c r="M50" s="126"/>
      <c r="N50" s="127"/>
    </row>
    <row r="51" spans="1:14">
      <c r="A51" s="45">
        <v>83443</v>
      </c>
      <c r="B51" s="46" t="s">
        <v>106</v>
      </c>
      <c r="C51" s="131" t="s">
        <v>28</v>
      </c>
      <c r="D51" s="48">
        <v>6</v>
      </c>
      <c r="E51" s="49">
        <v>37.06</v>
      </c>
      <c r="F51" s="49">
        <f t="shared" si="1"/>
        <v>222.36</v>
      </c>
      <c r="G51" s="49">
        <f t="shared" si="2"/>
        <v>48.38</v>
      </c>
      <c r="H51" s="50">
        <f t="shared" si="3"/>
        <v>290.28000000000003</v>
      </c>
      <c r="I51" s="13" t="s">
        <v>49</v>
      </c>
      <c r="J51" s="119"/>
      <c r="K51" s="119"/>
      <c r="L51" s="120"/>
      <c r="M51" s="126"/>
      <c r="N51" s="127"/>
    </row>
    <row r="52" spans="1:14">
      <c r="A52" s="45" t="s">
        <v>403</v>
      </c>
      <c r="B52" s="46" t="s">
        <v>147</v>
      </c>
      <c r="C52" s="131" t="s">
        <v>28</v>
      </c>
      <c r="D52" s="48">
        <v>5</v>
      </c>
      <c r="E52" s="49">
        <v>135.38999999999999</v>
      </c>
      <c r="F52" s="49">
        <f t="shared" si="1"/>
        <v>676.94999999999993</v>
      </c>
      <c r="G52" s="49">
        <f t="shared" si="2"/>
        <v>176.74</v>
      </c>
      <c r="H52" s="50">
        <f t="shared" si="3"/>
        <v>883.7</v>
      </c>
      <c r="I52" s="13" t="s">
        <v>49</v>
      </c>
      <c r="J52" s="121"/>
      <c r="K52" s="121"/>
      <c r="L52" s="128"/>
      <c r="M52" s="129"/>
      <c r="N52" s="130"/>
    </row>
    <row r="53" spans="1:14" ht="22.5">
      <c r="A53" s="45" t="s">
        <v>144</v>
      </c>
      <c r="B53" s="46" t="s">
        <v>108</v>
      </c>
      <c r="C53" s="131" t="s">
        <v>28</v>
      </c>
      <c r="D53" s="48">
        <v>10</v>
      </c>
      <c r="E53" s="49">
        <v>8.9499999999999993</v>
      </c>
      <c r="F53" s="49">
        <f t="shared" si="1"/>
        <v>89.5</v>
      </c>
      <c r="G53" s="49">
        <f t="shared" si="2"/>
        <v>11.68</v>
      </c>
      <c r="H53" s="50">
        <f t="shared" si="3"/>
        <v>116.8</v>
      </c>
      <c r="I53" s="13" t="s">
        <v>49</v>
      </c>
      <c r="J53" s="121"/>
      <c r="K53" s="121"/>
      <c r="L53" s="128"/>
      <c r="M53" s="129"/>
      <c r="N53" s="130"/>
    </row>
    <row r="54" spans="1:14" ht="22.5">
      <c r="A54" s="45" t="s">
        <v>38</v>
      </c>
      <c r="B54" s="46" t="s">
        <v>110</v>
      </c>
      <c r="C54" s="131" t="s">
        <v>28</v>
      </c>
      <c r="D54" s="48">
        <v>24</v>
      </c>
      <c r="E54" s="49">
        <v>3.56</v>
      </c>
      <c r="F54" s="49">
        <f t="shared" si="1"/>
        <v>85.44</v>
      </c>
      <c r="G54" s="49">
        <f t="shared" si="2"/>
        <v>4.6500000000000004</v>
      </c>
      <c r="H54" s="50">
        <f t="shared" si="3"/>
        <v>111.60000000000001</v>
      </c>
      <c r="I54" s="13" t="s">
        <v>49</v>
      </c>
      <c r="J54" s="121"/>
      <c r="K54" s="121"/>
      <c r="L54" s="128"/>
      <c r="M54" s="129"/>
      <c r="N54" s="130"/>
    </row>
    <row r="55" spans="1:14">
      <c r="A55" s="45" t="s">
        <v>148</v>
      </c>
      <c r="B55" s="46" t="s">
        <v>155</v>
      </c>
      <c r="C55" s="131" t="s">
        <v>28</v>
      </c>
      <c r="D55" s="48">
        <v>6</v>
      </c>
      <c r="E55" s="49">
        <v>15.74</v>
      </c>
      <c r="F55" s="49">
        <f t="shared" si="1"/>
        <v>94.44</v>
      </c>
      <c r="G55" s="49">
        <f t="shared" si="2"/>
        <v>20.55</v>
      </c>
      <c r="H55" s="50">
        <f t="shared" si="3"/>
        <v>123.30000000000001</v>
      </c>
      <c r="I55" s="13" t="s">
        <v>49</v>
      </c>
      <c r="J55" s="121"/>
      <c r="K55" s="121"/>
      <c r="L55" s="128"/>
      <c r="M55" s="129"/>
      <c r="N55" s="130"/>
    </row>
    <row r="56" spans="1:14">
      <c r="A56" s="45" t="s">
        <v>327</v>
      </c>
      <c r="B56" s="46" t="s">
        <v>151</v>
      </c>
      <c r="C56" s="131" t="s">
        <v>28</v>
      </c>
      <c r="D56" s="48">
        <v>30</v>
      </c>
      <c r="E56" s="49">
        <v>14.49</v>
      </c>
      <c r="F56" s="49">
        <f t="shared" si="1"/>
        <v>434.7</v>
      </c>
      <c r="G56" s="49">
        <f t="shared" si="2"/>
        <v>18.920000000000002</v>
      </c>
      <c r="H56" s="50">
        <f t="shared" si="3"/>
        <v>567.6</v>
      </c>
      <c r="I56" s="13" t="s">
        <v>49</v>
      </c>
      <c r="J56" s="121"/>
      <c r="K56" s="121"/>
      <c r="L56" s="128"/>
      <c r="M56" s="129"/>
      <c r="N56" s="130"/>
    </row>
    <row r="57" spans="1:14" ht="22.5">
      <c r="A57" s="45" t="s">
        <v>384</v>
      </c>
      <c r="B57" s="46" t="s">
        <v>112</v>
      </c>
      <c r="C57" s="131" t="s">
        <v>28</v>
      </c>
      <c r="D57" s="48">
        <v>60</v>
      </c>
      <c r="E57" s="49">
        <v>0.82</v>
      </c>
      <c r="F57" s="49">
        <f t="shared" si="1"/>
        <v>49.199999999999996</v>
      </c>
      <c r="G57" s="49">
        <f t="shared" si="2"/>
        <v>1.07</v>
      </c>
      <c r="H57" s="50">
        <f t="shared" si="3"/>
        <v>64.2</v>
      </c>
      <c r="I57" s="13" t="s">
        <v>49</v>
      </c>
      <c r="J57" s="121"/>
      <c r="K57" s="121"/>
      <c r="L57" s="128"/>
      <c r="M57" s="129"/>
      <c r="N57" s="130"/>
    </row>
    <row r="58" spans="1:14">
      <c r="A58" s="45" t="s">
        <v>325</v>
      </c>
      <c r="B58" s="46" t="s">
        <v>114</v>
      </c>
      <c r="C58" s="131" t="s">
        <v>28</v>
      </c>
      <c r="D58" s="48">
        <v>30</v>
      </c>
      <c r="E58" s="49">
        <v>3.96</v>
      </c>
      <c r="F58" s="49">
        <f t="shared" si="1"/>
        <v>118.8</v>
      </c>
      <c r="G58" s="49">
        <f t="shared" si="2"/>
        <v>5.17</v>
      </c>
      <c r="H58" s="50">
        <f t="shared" si="3"/>
        <v>155.1</v>
      </c>
      <c r="I58" s="13" t="s">
        <v>49</v>
      </c>
      <c r="J58" s="121"/>
      <c r="K58" s="121"/>
      <c r="L58" s="128"/>
      <c r="M58" s="129"/>
      <c r="N58" s="130"/>
    </row>
    <row r="59" spans="1:14" ht="33.75">
      <c r="A59" s="45" t="s">
        <v>382</v>
      </c>
      <c r="B59" s="46" t="s">
        <v>116</v>
      </c>
      <c r="C59" s="131" t="s">
        <v>54</v>
      </c>
      <c r="D59" s="48">
        <v>9</v>
      </c>
      <c r="E59" s="49">
        <v>2034.63</v>
      </c>
      <c r="F59" s="49">
        <f t="shared" si="1"/>
        <v>18311.670000000002</v>
      </c>
      <c r="G59" s="49">
        <f t="shared" si="2"/>
        <v>2656.01</v>
      </c>
      <c r="H59" s="50">
        <f t="shared" si="3"/>
        <v>23904.090000000004</v>
      </c>
      <c r="I59" s="13" t="s">
        <v>49</v>
      </c>
      <c r="J59" s="121"/>
      <c r="K59" s="121"/>
      <c r="L59" s="128"/>
      <c r="M59" s="129"/>
      <c r="N59" s="130"/>
    </row>
    <row r="60" spans="1:14" ht="33.75">
      <c r="A60" s="45" t="s">
        <v>380</v>
      </c>
      <c r="B60" s="46" t="s">
        <v>118</v>
      </c>
      <c r="C60" s="131" t="s">
        <v>54</v>
      </c>
      <c r="D60" s="48">
        <v>1</v>
      </c>
      <c r="E60" s="49">
        <v>2250.63</v>
      </c>
      <c r="F60" s="49">
        <f t="shared" si="1"/>
        <v>2250.63</v>
      </c>
      <c r="G60" s="49">
        <f t="shared" si="2"/>
        <v>2937.97</v>
      </c>
      <c r="H60" s="50">
        <f t="shared" si="3"/>
        <v>2937.97</v>
      </c>
      <c r="I60" s="13" t="s">
        <v>49</v>
      </c>
      <c r="J60" s="121"/>
      <c r="K60" s="121"/>
      <c r="L60" s="128"/>
      <c r="M60" s="129"/>
      <c r="N60" s="130"/>
    </row>
    <row r="61" spans="1:14">
      <c r="A61" s="45">
        <v>83448</v>
      </c>
      <c r="B61" s="46" t="s">
        <v>120</v>
      </c>
      <c r="C61" s="131" t="s">
        <v>28</v>
      </c>
      <c r="D61" s="48">
        <v>19</v>
      </c>
      <c r="E61" s="49">
        <v>198.21</v>
      </c>
      <c r="F61" s="49">
        <f t="shared" si="1"/>
        <v>3765.9900000000002</v>
      </c>
      <c r="G61" s="49">
        <f t="shared" si="2"/>
        <v>258.74</v>
      </c>
      <c r="H61" s="50">
        <f t="shared" si="3"/>
        <v>4916.0600000000004</v>
      </c>
      <c r="I61" s="13" t="s">
        <v>49</v>
      </c>
      <c r="J61" s="119"/>
      <c r="K61" s="119"/>
      <c r="L61" s="120"/>
      <c r="M61" s="126"/>
      <c r="N61" s="127"/>
    </row>
    <row r="62" spans="1:14" ht="33.75">
      <c r="A62" s="45" t="s">
        <v>206</v>
      </c>
      <c r="B62" s="46" t="s">
        <v>2643</v>
      </c>
      <c r="C62" s="131" t="s">
        <v>54</v>
      </c>
      <c r="D62" s="48">
        <v>1</v>
      </c>
      <c r="E62" s="49">
        <v>7570.58</v>
      </c>
      <c r="F62" s="49">
        <f t="shared" si="1"/>
        <v>7570.58</v>
      </c>
      <c r="G62" s="49">
        <f t="shared" si="2"/>
        <v>9882.64</v>
      </c>
      <c r="H62" s="50">
        <f t="shared" si="3"/>
        <v>9882.64</v>
      </c>
      <c r="I62" s="13" t="s">
        <v>49</v>
      </c>
      <c r="J62" s="121"/>
      <c r="K62" s="121"/>
      <c r="L62" s="128"/>
      <c r="M62" s="129"/>
      <c r="N62" s="130"/>
    </row>
    <row r="63" spans="1:14" ht="22.5">
      <c r="A63" s="45" t="s">
        <v>152</v>
      </c>
      <c r="B63" s="46" t="s">
        <v>2644</v>
      </c>
      <c r="C63" s="151" t="s">
        <v>54</v>
      </c>
      <c r="D63" s="48">
        <v>1</v>
      </c>
      <c r="E63" s="49">
        <v>8759.73</v>
      </c>
      <c r="F63" s="49">
        <f t="shared" si="1"/>
        <v>8759.73</v>
      </c>
      <c r="G63" s="49">
        <f t="shared" si="2"/>
        <v>11434.95</v>
      </c>
      <c r="H63" s="50">
        <f t="shared" si="3"/>
        <v>11434.95</v>
      </c>
      <c r="I63" s="13" t="s">
        <v>49</v>
      </c>
      <c r="J63" s="121"/>
      <c r="K63" s="121"/>
      <c r="L63" s="128"/>
      <c r="M63" s="129"/>
      <c r="N63" s="130"/>
    </row>
    <row r="64" spans="1:14">
      <c r="A64" s="145">
        <v>85195</v>
      </c>
      <c r="B64" s="146" t="s">
        <v>123</v>
      </c>
      <c r="C64" s="147" t="s">
        <v>28</v>
      </c>
      <c r="D64" s="148">
        <v>3</v>
      </c>
      <c r="E64" s="149">
        <v>66.180000000000007</v>
      </c>
      <c r="F64" s="149">
        <f t="shared" si="1"/>
        <v>198.54000000000002</v>
      </c>
      <c r="G64" s="149">
        <f t="shared" si="2"/>
        <v>86.39</v>
      </c>
      <c r="H64" s="150">
        <f t="shared" si="3"/>
        <v>259.17</v>
      </c>
      <c r="I64" s="13" t="s">
        <v>49</v>
      </c>
      <c r="J64" s="119"/>
      <c r="K64" s="119"/>
      <c r="L64" s="120"/>
      <c r="M64" s="126"/>
      <c r="N64" s="127"/>
    </row>
    <row r="65" spans="1:14" ht="102.75" customHeight="1">
      <c r="A65" s="45" t="s">
        <v>907</v>
      </c>
      <c r="B65" s="152" t="s">
        <v>3670</v>
      </c>
      <c r="C65" s="131" t="s">
        <v>54</v>
      </c>
      <c r="D65" s="48">
        <v>1</v>
      </c>
      <c r="E65" s="49">
        <v>5938.87</v>
      </c>
      <c r="F65" s="49">
        <f t="shared" si="1"/>
        <v>5938.87</v>
      </c>
      <c r="G65" s="49">
        <f t="shared" si="2"/>
        <v>7752.6</v>
      </c>
      <c r="H65" s="50">
        <f t="shared" si="3"/>
        <v>7752.6</v>
      </c>
      <c r="I65" s="13" t="s">
        <v>49</v>
      </c>
      <c r="J65" s="121"/>
      <c r="K65" s="121"/>
      <c r="L65" s="128"/>
      <c r="M65" s="129"/>
      <c r="N65" s="130"/>
    </row>
    <row r="66" spans="1:14" ht="101.25" customHeight="1">
      <c r="A66" s="45" t="s">
        <v>156</v>
      </c>
      <c r="B66" s="152" t="s">
        <v>3669</v>
      </c>
      <c r="C66" s="131" t="s">
        <v>54</v>
      </c>
      <c r="D66" s="48">
        <v>1</v>
      </c>
      <c r="E66" s="49">
        <v>3492.3</v>
      </c>
      <c r="F66" s="49">
        <f t="shared" si="1"/>
        <v>3492.3</v>
      </c>
      <c r="G66" s="49">
        <f t="shared" si="2"/>
        <v>4558.8500000000004</v>
      </c>
      <c r="H66" s="50">
        <f t="shared" si="3"/>
        <v>4558.8500000000004</v>
      </c>
      <c r="I66" s="13" t="s">
        <v>49</v>
      </c>
      <c r="J66" s="121"/>
      <c r="K66" s="121"/>
      <c r="L66" s="128"/>
      <c r="M66" s="129"/>
      <c r="N66" s="130"/>
    </row>
    <row r="67" spans="1:14" ht="22.5">
      <c r="A67" s="45">
        <v>91953</v>
      </c>
      <c r="B67" s="46" t="s">
        <v>125</v>
      </c>
      <c r="C67" s="131" t="s">
        <v>28</v>
      </c>
      <c r="D67" s="48">
        <v>5</v>
      </c>
      <c r="E67" s="49">
        <v>16.940000000000001</v>
      </c>
      <c r="F67" s="49">
        <f t="shared" si="1"/>
        <v>84.7</v>
      </c>
      <c r="G67" s="49">
        <f t="shared" si="2"/>
        <v>22.11</v>
      </c>
      <c r="H67" s="50">
        <f t="shared" si="3"/>
        <v>110.55</v>
      </c>
      <c r="I67" s="13" t="s">
        <v>49</v>
      </c>
      <c r="J67" s="119"/>
      <c r="K67" s="119"/>
      <c r="L67" s="120"/>
      <c r="M67" s="126"/>
      <c r="N67" s="127"/>
    </row>
    <row r="68" spans="1:14" ht="22.5">
      <c r="A68" s="45">
        <v>91959</v>
      </c>
      <c r="B68" s="46" t="s">
        <v>127</v>
      </c>
      <c r="C68" s="131" t="s">
        <v>28</v>
      </c>
      <c r="D68" s="48">
        <v>2</v>
      </c>
      <c r="E68" s="49">
        <v>26.84</v>
      </c>
      <c r="F68" s="49">
        <f t="shared" si="1"/>
        <v>53.68</v>
      </c>
      <c r="G68" s="49">
        <f t="shared" si="2"/>
        <v>35.04</v>
      </c>
      <c r="H68" s="50">
        <f t="shared" si="3"/>
        <v>70.08</v>
      </c>
      <c r="I68" s="13" t="s">
        <v>49</v>
      </c>
      <c r="J68" s="119"/>
      <c r="K68" s="119"/>
      <c r="L68" s="120"/>
      <c r="M68" s="126"/>
      <c r="N68" s="127"/>
    </row>
    <row r="69" spans="1:14" ht="22.5">
      <c r="A69" s="45">
        <v>92000</v>
      </c>
      <c r="B69" s="46" t="s">
        <v>129</v>
      </c>
      <c r="C69" s="131" t="s">
        <v>28</v>
      </c>
      <c r="D69" s="48">
        <v>20</v>
      </c>
      <c r="E69" s="49">
        <v>17.920000000000002</v>
      </c>
      <c r="F69" s="49">
        <f t="shared" si="1"/>
        <v>358.40000000000003</v>
      </c>
      <c r="G69" s="49">
        <f t="shared" si="2"/>
        <v>23.39</v>
      </c>
      <c r="H69" s="50">
        <f t="shared" si="3"/>
        <v>467.8</v>
      </c>
      <c r="I69" s="13" t="s">
        <v>49</v>
      </c>
      <c r="J69" s="119"/>
      <c r="K69" s="119"/>
      <c r="L69" s="120"/>
      <c r="M69" s="126"/>
      <c r="N69" s="127"/>
    </row>
    <row r="70" spans="1:14">
      <c r="A70" s="45" t="s">
        <v>107</v>
      </c>
      <c r="B70" s="46" t="s">
        <v>145</v>
      </c>
      <c r="C70" s="131" t="s">
        <v>28</v>
      </c>
      <c r="D70" s="48">
        <v>1</v>
      </c>
      <c r="E70" s="49">
        <v>98.45</v>
      </c>
      <c r="F70" s="49">
        <f t="shared" si="1"/>
        <v>98.45</v>
      </c>
      <c r="G70" s="49">
        <f t="shared" si="2"/>
        <v>128.52000000000001</v>
      </c>
      <c r="H70" s="50">
        <f t="shared" si="3"/>
        <v>128.52000000000001</v>
      </c>
      <c r="I70" s="13" t="s">
        <v>49</v>
      </c>
      <c r="J70" s="121"/>
      <c r="K70" s="121"/>
      <c r="L70" s="128"/>
      <c r="M70" s="129"/>
      <c r="N70" s="130"/>
    </row>
    <row r="71" spans="1:14" ht="22.5">
      <c r="A71" s="45" t="s">
        <v>204</v>
      </c>
      <c r="B71" s="46" t="s">
        <v>131</v>
      </c>
      <c r="C71" s="131" t="s">
        <v>28</v>
      </c>
      <c r="D71" s="48">
        <v>1</v>
      </c>
      <c r="E71" s="49">
        <v>9.5</v>
      </c>
      <c r="F71" s="114">
        <f t="shared" si="1"/>
        <v>9.5</v>
      </c>
      <c r="G71" s="114">
        <f t="shared" si="2"/>
        <v>12.4</v>
      </c>
      <c r="H71" s="115">
        <f t="shared" si="3"/>
        <v>12.4</v>
      </c>
      <c r="I71" s="13" t="s">
        <v>49</v>
      </c>
      <c r="J71" s="121"/>
      <c r="K71" s="121"/>
      <c r="L71" s="128"/>
      <c r="M71" s="129"/>
      <c r="N71" s="130"/>
    </row>
    <row r="72" spans="1:14">
      <c r="A72" s="45" t="s">
        <v>413</v>
      </c>
      <c r="B72" s="46" t="s">
        <v>142</v>
      </c>
      <c r="C72" s="131" t="s">
        <v>28</v>
      </c>
      <c r="D72" s="48">
        <v>28</v>
      </c>
      <c r="E72" s="49">
        <v>5.72</v>
      </c>
      <c r="F72" s="49">
        <f t="shared" si="1"/>
        <v>160.16</v>
      </c>
      <c r="G72" s="49">
        <f t="shared" si="2"/>
        <v>7.47</v>
      </c>
      <c r="H72" s="50">
        <f t="shared" si="3"/>
        <v>209.16</v>
      </c>
      <c r="I72" s="13" t="s">
        <v>49</v>
      </c>
      <c r="J72" s="121"/>
      <c r="K72" s="121"/>
      <c r="L72" s="128"/>
      <c r="M72" s="129"/>
      <c r="N72" s="130"/>
    </row>
    <row r="73" spans="1:14" ht="22.5">
      <c r="A73" s="45">
        <v>92865</v>
      </c>
      <c r="B73" s="46" t="s">
        <v>133</v>
      </c>
      <c r="C73" s="131" t="s">
        <v>28</v>
      </c>
      <c r="D73" s="48">
        <v>7</v>
      </c>
      <c r="E73" s="49">
        <v>6.53</v>
      </c>
      <c r="F73" s="49">
        <f t="shared" si="1"/>
        <v>45.71</v>
      </c>
      <c r="G73" s="49">
        <f t="shared" si="2"/>
        <v>8.52</v>
      </c>
      <c r="H73" s="50">
        <f t="shared" si="3"/>
        <v>59.64</v>
      </c>
      <c r="I73" s="13" t="s">
        <v>49</v>
      </c>
      <c r="J73" s="119"/>
      <c r="K73" s="119"/>
      <c r="L73" s="120"/>
      <c r="M73" s="126"/>
      <c r="N73" s="127"/>
    </row>
    <row r="74" spans="1:14">
      <c r="A74" s="45" t="s">
        <v>887</v>
      </c>
      <c r="B74" s="46" t="s">
        <v>2777</v>
      </c>
      <c r="C74" s="131" t="s">
        <v>28</v>
      </c>
      <c r="D74" s="48">
        <v>6</v>
      </c>
      <c r="E74" s="49">
        <v>9.25</v>
      </c>
      <c r="F74" s="49">
        <f t="shared" si="1"/>
        <v>55.5</v>
      </c>
      <c r="G74" s="49">
        <f t="shared" si="2"/>
        <v>12.07</v>
      </c>
      <c r="H74" s="50">
        <f t="shared" si="3"/>
        <v>72.42</v>
      </c>
      <c r="I74" s="13" t="s">
        <v>49</v>
      </c>
      <c r="J74" s="121"/>
      <c r="K74" s="121"/>
      <c r="L74" s="128"/>
      <c r="M74" s="129"/>
      <c r="N74" s="130"/>
    </row>
    <row r="75" spans="1:14" ht="22.5">
      <c r="A75" s="45" t="s">
        <v>889</v>
      </c>
      <c r="B75" s="46" t="s">
        <v>135</v>
      </c>
      <c r="C75" s="131" t="s">
        <v>54</v>
      </c>
      <c r="D75" s="48">
        <v>4</v>
      </c>
      <c r="E75" s="49">
        <v>117.31</v>
      </c>
      <c r="F75" s="49">
        <f t="shared" si="1"/>
        <v>469.24</v>
      </c>
      <c r="G75" s="49">
        <f t="shared" si="2"/>
        <v>153.13999999999999</v>
      </c>
      <c r="H75" s="50">
        <f t="shared" si="3"/>
        <v>612.55999999999995</v>
      </c>
      <c r="I75" s="13" t="s">
        <v>49</v>
      </c>
      <c r="J75" s="121"/>
      <c r="K75" s="121"/>
      <c r="L75" s="128"/>
      <c r="M75" s="129"/>
      <c r="N75" s="130"/>
    </row>
    <row r="76" spans="1:14" ht="22.5">
      <c r="A76" s="45" t="s">
        <v>491</v>
      </c>
      <c r="B76" s="46" t="s">
        <v>137</v>
      </c>
      <c r="C76" s="131" t="s">
        <v>54</v>
      </c>
      <c r="D76" s="48">
        <v>3</v>
      </c>
      <c r="E76" s="49">
        <v>91.55</v>
      </c>
      <c r="F76" s="49">
        <f t="shared" si="1"/>
        <v>274.64999999999998</v>
      </c>
      <c r="G76" s="49">
        <f t="shared" si="2"/>
        <v>119.51</v>
      </c>
      <c r="H76" s="50">
        <f t="shared" si="3"/>
        <v>358.53000000000003</v>
      </c>
      <c r="I76" s="13" t="s">
        <v>49</v>
      </c>
      <c r="J76" s="121"/>
      <c r="K76" s="121"/>
      <c r="L76" s="128"/>
      <c r="M76" s="129"/>
      <c r="N76" s="130"/>
    </row>
    <row r="77" spans="1:14" ht="22.5">
      <c r="A77" s="45" t="s">
        <v>154</v>
      </c>
      <c r="B77" s="46" t="s">
        <v>149</v>
      </c>
      <c r="C77" s="151" t="s">
        <v>28</v>
      </c>
      <c r="D77" s="48">
        <v>6</v>
      </c>
      <c r="E77" s="49">
        <v>93.54</v>
      </c>
      <c r="F77" s="49">
        <f t="shared" si="1"/>
        <v>561.24</v>
      </c>
      <c r="G77" s="49">
        <f t="shared" si="2"/>
        <v>122.11</v>
      </c>
      <c r="H77" s="50">
        <f t="shared" si="3"/>
        <v>732.66</v>
      </c>
      <c r="I77" s="13" t="s">
        <v>49</v>
      </c>
      <c r="J77" s="121"/>
      <c r="K77" s="121"/>
      <c r="L77" s="128"/>
      <c r="M77" s="129"/>
      <c r="N77" s="130"/>
    </row>
    <row r="78" spans="1:14" ht="22.5">
      <c r="A78" s="45" t="s">
        <v>53</v>
      </c>
      <c r="B78" s="46" t="s">
        <v>153</v>
      </c>
      <c r="C78" s="151" t="s">
        <v>28</v>
      </c>
      <c r="D78" s="48">
        <v>1</v>
      </c>
      <c r="E78" s="49">
        <v>3846.44</v>
      </c>
      <c r="F78" s="49">
        <f t="shared" si="1"/>
        <v>3846.44</v>
      </c>
      <c r="G78" s="49">
        <f t="shared" si="2"/>
        <v>5021.1400000000003</v>
      </c>
      <c r="H78" s="50">
        <f t="shared" si="3"/>
        <v>5021.1400000000003</v>
      </c>
      <c r="I78" s="13" t="s">
        <v>49</v>
      </c>
      <c r="J78" s="121"/>
      <c r="K78" s="121"/>
      <c r="L78" s="128"/>
      <c r="M78" s="129"/>
      <c r="N78" s="130"/>
    </row>
    <row r="79" spans="1:14" ht="12.75" customHeight="1">
      <c r="A79" s="145" t="s">
        <v>139</v>
      </c>
      <c r="B79" s="146" t="s">
        <v>157</v>
      </c>
      <c r="C79" s="147" t="s">
        <v>28</v>
      </c>
      <c r="D79" s="148">
        <v>3</v>
      </c>
      <c r="E79" s="149">
        <v>25</v>
      </c>
      <c r="F79" s="149">
        <f t="shared" si="1"/>
        <v>75</v>
      </c>
      <c r="G79" s="149">
        <f t="shared" si="2"/>
        <v>32.64</v>
      </c>
      <c r="H79" s="150">
        <f t="shared" si="3"/>
        <v>97.92</v>
      </c>
      <c r="I79" s="13" t="s">
        <v>49</v>
      </c>
      <c r="J79" s="121"/>
      <c r="K79" s="121"/>
      <c r="L79" s="128"/>
      <c r="M79" s="129"/>
      <c r="N79" s="130"/>
    </row>
    <row r="80" spans="1:14">
      <c r="A80" s="27"/>
      <c r="B80" s="28" t="s">
        <v>158</v>
      </c>
      <c r="C80" s="29"/>
      <c r="D80" s="30"/>
      <c r="E80" s="31"/>
      <c r="F80" s="31">
        <f>F81</f>
        <v>452419.96769999992</v>
      </c>
      <c r="G80" s="31"/>
      <c r="H80" s="32">
        <f>H81</f>
        <v>577281.42289999989</v>
      </c>
      <c r="I80" s="10" t="s">
        <v>159</v>
      </c>
    </row>
    <row r="81" spans="1:9">
      <c r="A81" s="33"/>
      <c r="B81" s="34" t="s">
        <v>160</v>
      </c>
      <c r="C81" s="35"/>
      <c r="D81" s="36"/>
      <c r="E81" s="37"/>
      <c r="F81" s="37">
        <f>F82+F126</f>
        <v>452419.96769999992</v>
      </c>
      <c r="G81" s="37"/>
      <c r="H81" s="38">
        <f>H82+H126</f>
        <v>577281.42289999989</v>
      </c>
      <c r="I81" s="11" t="s">
        <v>161</v>
      </c>
    </row>
    <row r="82" spans="1:9">
      <c r="A82" s="53"/>
      <c r="B82" s="54" t="s">
        <v>162</v>
      </c>
      <c r="C82" s="55"/>
      <c r="D82" s="56"/>
      <c r="E82" s="57"/>
      <c r="F82" s="57">
        <f>SUM(F83:F125)</f>
        <v>313037.80769999995</v>
      </c>
      <c r="G82" s="57"/>
      <c r="H82" s="58">
        <f>SUM(H83:H125)</f>
        <v>408663.2428999999</v>
      </c>
      <c r="I82" s="14" t="s">
        <v>163</v>
      </c>
    </row>
    <row r="83" spans="1:9">
      <c r="A83" s="39"/>
      <c r="B83" s="40" t="s">
        <v>15</v>
      </c>
      <c r="C83" s="41"/>
      <c r="D83" s="42"/>
      <c r="E83" s="43"/>
      <c r="F83" s="43"/>
      <c r="G83" s="43"/>
      <c r="H83" s="44"/>
      <c r="I83" s="12" t="s">
        <v>164</v>
      </c>
    </row>
    <row r="84" spans="1:9" ht="22.5">
      <c r="A84" s="45" t="s">
        <v>165</v>
      </c>
      <c r="B84" s="46" t="s">
        <v>166</v>
      </c>
      <c r="C84" s="47" t="s">
        <v>19</v>
      </c>
      <c r="D84" s="48">
        <v>1025</v>
      </c>
      <c r="E84" s="49">
        <v>17.059999999999999</v>
      </c>
      <c r="F84" s="49">
        <f t="shared" ref="F84:F99" si="4">D84*E84</f>
        <v>17486.5</v>
      </c>
      <c r="G84" s="49">
        <f t="shared" ref="G84:G141" si="5">ROUND(E84*1.3054,2)</f>
        <v>22.27</v>
      </c>
      <c r="H84" s="50">
        <f>D84*G84</f>
        <v>22826.75</v>
      </c>
      <c r="I84" s="13" t="s">
        <v>164</v>
      </c>
    </row>
    <row r="85" spans="1:9">
      <c r="A85" s="45" t="s">
        <v>167</v>
      </c>
      <c r="B85" s="46" t="s">
        <v>168</v>
      </c>
      <c r="C85" s="47" t="s">
        <v>52</v>
      </c>
      <c r="D85" s="48">
        <v>17</v>
      </c>
      <c r="E85" s="49">
        <v>2.02</v>
      </c>
      <c r="F85" s="49">
        <f t="shared" si="4"/>
        <v>34.340000000000003</v>
      </c>
      <c r="G85" s="49">
        <f t="shared" si="5"/>
        <v>2.64</v>
      </c>
      <c r="H85" s="50">
        <f>D85*G85</f>
        <v>44.88</v>
      </c>
      <c r="I85" s="13" t="s">
        <v>164</v>
      </c>
    </row>
    <row r="86" spans="1:9">
      <c r="A86" s="45" t="s">
        <v>169</v>
      </c>
      <c r="B86" s="46" t="s">
        <v>170</v>
      </c>
      <c r="C86" s="47" t="s">
        <v>19</v>
      </c>
      <c r="D86" s="48">
        <v>4</v>
      </c>
      <c r="E86" s="49">
        <v>48.95</v>
      </c>
      <c r="F86" s="49">
        <f t="shared" si="4"/>
        <v>195.8</v>
      </c>
      <c r="G86" s="49">
        <f t="shared" si="5"/>
        <v>63.9</v>
      </c>
      <c r="H86" s="50">
        <f>D86*G86</f>
        <v>255.6</v>
      </c>
      <c r="I86" s="13" t="s">
        <v>164</v>
      </c>
    </row>
    <row r="87" spans="1:9">
      <c r="A87" s="45" t="s">
        <v>171</v>
      </c>
      <c r="B87" s="46" t="s">
        <v>172</v>
      </c>
      <c r="C87" s="47" t="s">
        <v>19</v>
      </c>
      <c r="D87" s="48">
        <v>4</v>
      </c>
      <c r="E87" s="49">
        <v>45.68</v>
      </c>
      <c r="F87" s="49">
        <f t="shared" si="4"/>
        <v>182.72</v>
      </c>
      <c r="G87" s="49">
        <f t="shared" si="5"/>
        <v>59.63</v>
      </c>
      <c r="H87" s="50">
        <f>D87*G87</f>
        <v>238.52</v>
      </c>
      <c r="I87" s="13" t="s">
        <v>164</v>
      </c>
    </row>
    <row r="88" spans="1:9" ht="22.5">
      <c r="A88" s="45" t="s">
        <v>173</v>
      </c>
      <c r="B88" s="46" t="s">
        <v>174</v>
      </c>
      <c r="C88" s="47" t="s">
        <v>28</v>
      </c>
      <c r="D88" s="48">
        <v>13</v>
      </c>
      <c r="E88" s="49">
        <v>0.75</v>
      </c>
      <c r="F88" s="49">
        <f t="shared" si="4"/>
        <v>9.75</v>
      </c>
      <c r="G88" s="49">
        <f t="shared" si="5"/>
        <v>0.98</v>
      </c>
      <c r="H88" s="50">
        <f>D88*G88</f>
        <v>12.74</v>
      </c>
      <c r="I88" s="13" t="s">
        <v>164</v>
      </c>
    </row>
    <row r="89" spans="1:9">
      <c r="A89" s="39"/>
      <c r="B89" s="40" t="s">
        <v>43</v>
      </c>
      <c r="C89" s="41"/>
      <c r="D89" s="42"/>
      <c r="E89" s="43"/>
      <c r="F89" s="43"/>
      <c r="G89" s="43"/>
      <c r="H89" s="44"/>
      <c r="I89" s="12" t="s">
        <v>175</v>
      </c>
    </row>
    <row r="90" spans="1:9">
      <c r="A90" s="45" t="s">
        <v>176</v>
      </c>
      <c r="B90" s="46" t="s">
        <v>177</v>
      </c>
      <c r="C90" s="47" t="s">
        <v>47</v>
      </c>
      <c r="D90" s="48">
        <v>486</v>
      </c>
      <c r="E90" s="49">
        <v>47.63</v>
      </c>
      <c r="F90" s="49">
        <f t="shared" si="4"/>
        <v>23148.18</v>
      </c>
      <c r="G90" s="49">
        <f t="shared" si="5"/>
        <v>62.18</v>
      </c>
      <c r="H90" s="50">
        <f>D90*G90</f>
        <v>30219.48</v>
      </c>
      <c r="I90" s="13" t="s">
        <v>175</v>
      </c>
    </row>
    <row r="91" spans="1:9" ht="45">
      <c r="A91" s="45" t="s">
        <v>178</v>
      </c>
      <c r="B91" s="46" t="s">
        <v>179</v>
      </c>
      <c r="C91" s="47" t="s">
        <v>47</v>
      </c>
      <c r="D91" s="48">
        <v>1703</v>
      </c>
      <c r="E91" s="49">
        <v>8.73</v>
      </c>
      <c r="F91" s="49">
        <f t="shared" si="4"/>
        <v>14867.19</v>
      </c>
      <c r="G91" s="49">
        <f t="shared" si="5"/>
        <v>11.4</v>
      </c>
      <c r="H91" s="50">
        <f t="shared" ref="H91:H99" si="6">D91*G91</f>
        <v>19414.2</v>
      </c>
      <c r="I91" s="13" t="s">
        <v>175</v>
      </c>
    </row>
    <row r="92" spans="1:9" ht="33.75" customHeight="1">
      <c r="A92" s="45" t="s">
        <v>180</v>
      </c>
      <c r="B92" s="46" t="s">
        <v>181</v>
      </c>
      <c r="C92" s="47" t="s">
        <v>47</v>
      </c>
      <c r="D92" s="48">
        <v>120</v>
      </c>
      <c r="E92" s="49">
        <v>7.83</v>
      </c>
      <c r="F92" s="49">
        <f t="shared" si="4"/>
        <v>939.6</v>
      </c>
      <c r="G92" s="49">
        <f t="shared" si="5"/>
        <v>10.220000000000001</v>
      </c>
      <c r="H92" s="50">
        <f t="shared" si="6"/>
        <v>1226.4000000000001</v>
      </c>
      <c r="I92" s="13" t="s">
        <v>175</v>
      </c>
    </row>
    <row r="93" spans="1:9" ht="12.75" customHeight="1">
      <c r="A93" s="45" t="s">
        <v>182</v>
      </c>
      <c r="B93" s="46" t="s">
        <v>183</v>
      </c>
      <c r="C93" s="47" t="s">
        <v>47</v>
      </c>
      <c r="D93" s="48">
        <v>122</v>
      </c>
      <c r="E93" s="49">
        <v>155.97</v>
      </c>
      <c r="F93" s="49">
        <f t="shared" si="4"/>
        <v>19028.34</v>
      </c>
      <c r="G93" s="49">
        <f t="shared" si="5"/>
        <v>203.6</v>
      </c>
      <c r="H93" s="50">
        <f t="shared" si="6"/>
        <v>24839.200000000001</v>
      </c>
      <c r="I93" s="13" t="s">
        <v>175</v>
      </c>
    </row>
    <row r="94" spans="1:9" ht="22.5">
      <c r="A94" s="45" t="s">
        <v>184</v>
      </c>
      <c r="B94" s="46" t="s">
        <v>185</v>
      </c>
      <c r="C94" s="47" t="s">
        <v>47</v>
      </c>
      <c r="D94" s="48">
        <v>2362</v>
      </c>
      <c r="E94" s="49">
        <v>17.690000000000001</v>
      </c>
      <c r="F94" s="49">
        <f t="shared" si="4"/>
        <v>41783.780000000006</v>
      </c>
      <c r="G94" s="49">
        <f t="shared" si="5"/>
        <v>23.09</v>
      </c>
      <c r="H94" s="50">
        <f t="shared" si="6"/>
        <v>54538.58</v>
      </c>
      <c r="I94" s="13" t="s">
        <v>175</v>
      </c>
    </row>
    <row r="95" spans="1:9" ht="35.25" customHeight="1">
      <c r="A95" s="45" t="s">
        <v>186</v>
      </c>
      <c r="B95" s="46" t="s">
        <v>187</v>
      </c>
      <c r="C95" s="47" t="s">
        <v>47</v>
      </c>
      <c r="D95" s="48">
        <v>2079</v>
      </c>
      <c r="E95" s="49">
        <v>1.45</v>
      </c>
      <c r="F95" s="49">
        <f t="shared" si="4"/>
        <v>3014.5499999999997</v>
      </c>
      <c r="G95" s="49">
        <f t="shared" si="5"/>
        <v>1.89</v>
      </c>
      <c r="H95" s="50">
        <f t="shared" si="6"/>
        <v>3929.31</v>
      </c>
      <c r="I95" s="13" t="s">
        <v>175</v>
      </c>
    </row>
    <row r="96" spans="1:9" ht="22.5">
      <c r="A96" s="45" t="s">
        <v>188</v>
      </c>
      <c r="B96" s="46" t="s">
        <v>189</v>
      </c>
      <c r="C96" s="47" t="s">
        <v>47</v>
      </c>
      <c r="D96" s="48">
        <v>2079</v>
      </c>
      <c r="E96" s="49">
        <v>3.33</v>
      </c>
      <c r="F96" s="49">
        <f t="shared" si="4"/>
        <v>6923.07</v>
      </c>
      <c r="G96" s="49">
        <f t="shared" si="5"/>
        <v>4.3499999999999996</v>
      </c>
      <c r="H96" s="50">
        <f t="shared" si="6"/>
        <v>9043.65</v>
      </c>
      <c r="I96" s="13" t="s">
        <v>175</v>
      </c>
    </row>
    <row r="97" spans="1:9" ht="22.5">
      <c r="A97" s="45" t="s">
        <v>190</v>
      </c>
      <c r="B97" s="46" t="s">
        <v>191</v>
      </c>
      <c r="C97" s="47" t="s">
        <v>47</v>
      </c>
      <c r="D97" s="48">
        <v>1522</v>
      </c>
      <c r="E97" s="49">
        <v>0.75</v>
      </c>
      <c r="F97" s="49">
        <f t="shared" si="4"/>
        <v>1141.5</v>
      </c>
      <c r="G97" s="49">
        <f t="shared" si="5"/>
        <v>0.98</v>
      </c>
      <c r="H97" s="50">
        <f t="shared" si="6"/>
        <v>1491.56</v>
      </c>
      <c r="I97" s="13" t="s">
        <v>175</v>
      </c>
    </row>
    <row r="98" spans="1:9" ht="33.75">
      <c r="A98" s="45" t="s">
        <v>192</v>
      </c>
      <c r="B98" s="46" t="s">
        <v>193</v>
      </c>
      <c r="C98" s="47" t="s">
        <v>47</v>
      </c>
      <c r="D98" s="48">
        <v>592</v>
      </c>
      <c r="E98" s="49">
        <v>2.63</v>
      </c>
      <c r="F98" s="49">
        <f t="shared" si="4"/>
        <v>1556.96</v>
      </c>
      <c r="G98" s="49">
        <f t="shared" si="5"/>
        <v>3.43</v>
      </c>
      <c r="H98" s="50">
        <f t="shared" si="6"/>
        <v>2030.5600000000002</v>
      </c>
      <c r="I98" s="13" t="s">
        <v>175</v>
      </c>
    </row>
    <row r="99" spans="1:9" ht="33.75">
      <c r="A99" s="45" t="s">
        <v>194</v>
      </c>
      <c r="B99" s="46" t="s">
        <v>195</v>
      </c>
      <c r="C99" s="47" t="s">
        <v>47</v>
      </c>
      <c r="D99" s="48">
        <v>86.5</v>
      </c>
      <c r="E99" s="49">
        <v>140.26</v>
      </c>
      <c r="F99" s="49">
        <f t="shared" si="4"/>
        <v>12132.49</v>
      </c>
      <c r="G99" s="49">
        <f t="shared" si="5"/>
        <v>183.1</v>
      </c>
      <c r="H99" s="50">
        <f t="shared" si="6"/>
        <v>15838.15</v>
      </c>
      <c r="I99" s="13" t="s">
        <v>175</v>
      </c>
    </row>
    <row r="100" spans="1:9">
      <c r="A100" s="154"/>
      <c r="B100" s="155" t="s">
        <v>196</v>
      </c>
      <c r="C100" s="156"/>
      <c r="D100" s="157"/>
      <c r="E100" s="158"/>
      <c r="F100" s="158"/>
      <c r="G100" s="158"/>
      <c r="H100" s="159"/>
      <c r="I100" s="12" t="s">
        <v>197</v>
      </c>
    </row>
    <row r="101" spans="1:9" ht="33.75">
      <c r="A101" s="45" t="s">
        <v>198</v>
      </c>
      <c r="B101" s="46" t="s">
        <v>199</v>
      </c>
      <c r="C101" s="47" t="s">
        <v>19</v>
      </c>
      <c r="D101" s="48">
        <v>4415</v>
      </c>
      <c r="E101" s="49">
        <v>13.64</v>
      </c>
      <c r="F101" s="49">
        <f>D101*E101</f>
        <v>60220.600000000006</v>
      </c>
      <c r="G101" s="49">
        <f t="shared" si="5"/>
        <v>17.809999999999999</v>
      </c>
      <c r="H101" s="50">
        <f>D101*G101</f>
        <v>78631.149999999994</v>
      </c>
      <c r="I101" s="13" t="s">
        <v>197</v>
      </c>
    </row>
    <row r="102" spans="1:9">
      <c r="A102" s="39"/>
      <c r="B102" s="40" t="s">
        <v>200</v>
      </c>
      <c r="C102" s="41"/>
      <c r="D102" s="42"/>
      <c r="E102" s="43"/>
      <c r="F102" s="43"/>
      <c r="G102" s="43"/>
      <c r="H102" s="44"/>
      <c r="I102" s="12" t="s">
        <v>201</v>
      </c>
    </row>
    <row r="103" spans="1:9" ht="26.25" customHeight="1">
      <c r="A103" s="45" t="s">
        <v>202</v>
      </c>
      <c r="B103" s="46" t="s">
        <v>203</v>
      </c>
      <c r="C103" s="47" t="s">
        <v>52</v>
      </c>
      <c r="D103" s="48">
        <v>15</v>
      </c>
      <c r="E103" s="49">
        <v>244.52</v>
      </c>
      <c r="F103" s="49">
        <f>D103*E103</f>
        <v>3667.8</v>
      </c>
      <c r="G103" s="49">
        <f t="shared" si="5"/>
        <v>319.2</v>
      </c>
      <c r="H103" s="50">
        <f>D103*G103</f>
        <v>4788</v>
      </c>
      <c r="I103" s="13" t="s">
        <v>201</v>
      </c>
    </row>
    <row r="104" spans="1:9" ht="23.25" customHeight="1">
      <c r="A104" s="45" t="s">
        <v>204</v>
      </c>
      <c r="B104" s="46" t="s">
        <v>205</v>
      </c>
      <c r="C104" s="47" t="s">
        <v>52</v>
      </c>
      <c r="D104" s="48">
        <v>3</v>
      </c>
      <c r="E104" s="49">
        <v>240.76</v>
      </c>
      <c r="F104" s="49">
        <f>D104*E104</f>
        <v>722.28</v>
      </c>
      <c r="G104" s="49">
        <f t="shared" si="5"/>
        <v>314.29000000000002</v>
      </c>
      <c r="H104" s="50">
        <f>D104*G104</f>
        <v>942.87000000000012</v>
      </c>
      <c r="I104" s="13" t="s">
        <v>201</v>
      </c>
    </row>
    <row r="105" spans="1:9" ht="22.5">
      <c r="A105" s="45" t="s">
        <v>206</v>
      </c>
      <c r="B105" s="46" t="s">
        <v>207</v>
      </c>
      <c r="C105" s="47" t="s">
        <v>28</v>
      </c>
      <c r="D105" s="48">
        <v>1</v>
      </c>
      <c r="E105" s="49">
        <v>22611.439999999999</v>
      </c>
      <c r="F105" s="49">
        <f>D105*E105</f>
        <v>22611.439999999999</v>
      </c>
      <c r="G105" s="49">
        <f t="shared" si="5"/>
        <v>29516.97</v>
      </c>
      <c r="H105" s="50">
        <f>D105*G105</f>
        <v>29516.97</v>
      </c>
      <c r="I105" s="13" t="s">
        <v>201</v>
      </c>
    </row>
    <row r="106" spans="1:9">
      <c r="A106" s="39"/>
      <c r="B106" s="40" t="s">
        <v>208</v>
      </c>
      <c r="C106" s="41"/>
      <c r="D106" s="42"/>
      <c r="E106" s="43"/>
      <c r="F106" s="43"/>
      <c r="G106" s="43"/>
      <c r="H106" s="44"/>
      <c r="I106" s="12" t="s">
        <v>209</v>
      </c>
    </row>
    <row r="107" spans="1:9" ht="33.75" customHeight="1">
      <c r="A107" s="45" t="s">
        <v>210</v>
      </c>
      <c r="B107" s="46" t="s">
        <v>211</v>
      </c>
      <c r="C107" s="47" t="s">
        <v>52</v>
      </c>
      <c r="D107" s="48">
        <v>2138</v>
      </c>
      <c r="E107" s="49">
        <v>4.43</v>
      </c>
      <c r="F107" s="49">
        <f t="shared" ref="F107:F116" si="7">D107*E107</f>
        <v>9471.34</v>
      </c>
      <c r="G107" s="49">
        <f t="shared" si="5"/>
        <v>5.78</v>
      </c>
      <c r="H107" s="50">
        <f>D107*G107</f>
        <v>12357.640000000001</v>
      </c>
      <c r="I107" s="13" t="s">
        <v>209</v>
      </c>
    </row>
    <row r="108" spans="1:9">
      <c r="A108" s="45" t="s">
        <v>212</v>
      </c>
      <c r="B108" s="46" t="s">
        <v>213</v>
      </c>
      <c r="C108" s="47" t="s">
        <v>52</v>
      </c>
      <c r="D108" s="48">
        <v>2178</v>
      </c>
      <c r="E108" s="49">
        <v>0.36</v>
      </c>
      <c r="F108" s="49">
        <f t="shared" si="7"/>
        <v>784.07999999999993</v>
      </c>
      <c r="G108" s="49">
        <f t="shared" si="5"/>
        <v>0.47</v>
      </c>
      <c r="H108" s="50">
        <f t="shared" ref="H108:H120" si="8">D108*G108</f>
        <v>1023.66</v>
      </c>
      <c r="I108" s="13" t="s">
        <v>209</v>
      </c>
    </row>
    <row r="109" spans="1:9" ht="22.5">
      <c r="A109" s="45" t="s">
        <v>214</v>
      </c>
      <c r="B109" s="46" t="s">
        <v>215</v>
      </c>
      <c r="C109" s="47" t="s">
        <v>52</v>
      </c>
      <c r="D109" s="48">
        <v>72</v>
      </c>
      <c r="E109" s="49">
        <v>7.39</v>
      </c>
      <c r="F109" s="49">
        <f t="shared" si="7"/>
        <v>532.07999999999993</v>
      </c>
      <c r="G109" s="49">
        <f t="shared" si="5"/>
        <v>9.65</v>
      </c>
      <c r="H109" s="50">
        <f t="shared" si="8"/>
        <v>694.80000000000007</v>
      </c>
      <c r="I109" s="13" t="s">
        <v>209</v>
      </c>
    </row>
    <row r="110" spans="1:9">
      <c r="A110" s="45" t="s">
        <v>216</v>
      </c>
      <c r="B110" s="46" t="s">
        <v>217</v>
      </c>
      <c r="C110" s="47" t="s">
        <v>28</v>
      </c>
      <c r="D110" s="48">
        <v>38</v>
      </c>
      <c r="E110" s="49">
        <v>65.06</v>
      </c>
      <c r="F110" s="49">
        <f t="shared" si="7"/>
        <v>2472.2800000000002</v>
      </c>
      <c r="G110" s="49">
        <f t="shared" si="5"/>
        <v>84.93</v>
      </c>
      <c r="H110" s="50">
        <f t="shared" si="8"/>
        <v>3227.34</v>
      </c>
      <c r="I110" s="13" t="s">
        <v>209</v>
      </c>
    </row>
    <row r="111" spans="1:9" ht="24.75" customHeight="1">
      <c r="A111" s="45" t="s">
        <v>218</v>
      </c>
      <c r="B111" s="46" t="s">
        <v>219</v>
      </c>
      <c r="C111" s="47" t="s">
        <v>28</v>
      </c>
      <c r="D111" s="48">
        <v>36</v>
      </c>
      <c r="E111" s="49">
        <v>284.70999999999998</v>
      </c>
      <c r="F111" s="49">
        <f t="shared" si="7"/>
        <v>10249.56</v>
      </c>
      <c r="G111" s="49">
        <f t="shared" si="5"/>
        <v>371.66</v>
      </c>
      <c r="H111" s="50">
        <f t="shared" si="8"/>
        <v>13379.76</v>
      </c>
      <c r="I111" s="13" t="s">
        <v>209</v>
      </c>
    </row>
    <row r="112" spans="1:9" ht="33.75">
      <c r="A112" s="45" t="s">
        <v>220</v>
      </c>
      <c r="B112" s="46" t="s">
        <v>221</v>
      </c>
      <c r="C112" s="47" t="s">
        <v>28</v>
      </c>
      <c r="D112" s="48">
        <v>2</v>
      </c>
      <c r="E112" s="49">
        <v>987</v>
      </c>
      <c r="F112" s="49">
        <f t="shared" si="7"/>
        <v>1974</v>
      </c>
      <c r="G112" s="49">
        <f t="shared" si="5"/>
        <v>1288.43</v>
      </c>
      <c r="H112" s="50">
        <f t="shared" si="8"/>
        <v>2576.86</v>
      </c>
      <c r="I112" s="13" t="s">
        <v>209</v>
      </c>
    </row>
    <row r="113" spans="1:9">
      <c r="A113" s="45" t="s">
        <v>222</v>
      </c>
      <c r="B113" s="46" t="s">
        <v>223</v>
      </c>
      <c r="C113" s="47" t="s">
        <v>224</v>
      </c>
      <c r="D113" s="48">
        <v>138</v>
      </c>
      <c r="E113" s="49">
        <v>4.7699999999999996</v>
      </c>
      <c r="F113" s="49">
        <f t="shared" si="7"/>
        <v>658.26</v>
      </c>
      <c r="G113" s="49">
        <f t="shared" si="5"/>
        <v>6.23</v>
      </c>
      <c r="H113" s="50">
        <f t="shared" si="8"/>
        <v>859.74</v>
      </c>
      <c r="I113" s="13" t="s">
        <v>209</v>
      </c>
    </row>
    <row r="114" spans="1:9">
      <c r="A114" s="45" t="s">
        <v>225</v>
      </c>
      <c r="B114" s="46" t="s">
        <v>226</v>
      </c>
      <c r="C114" s="47" t="s">
        <v>47</v>
      </c>
      <c r="D114" s="48">
        <v>34</v>
      </c>
      <c r="E114" s="49">
        <v>97.22</v>
      </c>
      <c r="F114" s="49">
        <f t="shared" si="7"/>
        <v>3305.48</v>
      </c>
      <c r="G114" s="49">
        <f t="shared" si="5"/>
        <v>126.91</v>
      </c>
      <c r="H114" s="50">
        <f t="shared" si="8"/>
        <v>4314.9399999999996</v>
      </c>
      <c r="I114" s="13" t="s">
        <v>209</v>
      </c>
    </row>
    <row r="115" spans="1:9">
      <c r="A115" s="45" t="s">
        <v>227</v>
      </c>
      <c r="B115" s="46" t="s">
        <v>228</v>
      </c>
      <c r="C115" s="47" t="s">
        <v>47</v>
      </c>
      <c r="D115" s="48">
        <v>69</v>
      </c>
      <c r="E115" s="49">
        <v>183.77</v>
      </c>
      <c r="F115" s="49">
        <f t="shared" si="7"/>
        <v>12680.130000000001</v>
      </c>
      <c r="G115" s="49">
        <f t="shared" si="5"/>
        <v>239.89</v>
      </c>
      <c r="H115" s="50">
        <f t="shared" si="8"/>
        <v>16552.41</v>
      </c>
      <c r="I115" s="13" t="s">
        <v>209</v>
      </c>
    </row>
    <row r="116" spans="1:9">
      <c r="A116" s="45" t="s">
        <v>229</v>
      </c>
      <c r="B116" s="46" t="s">
        <v>230</v>
      </c>
      <c r="C116" s="47" t="s">
        <v>47</v>
      </c>
      <c r="D116" s="48">
        <v>69</v>
      </c>
      <c r="E116" s="49">
        <v>138.97999999999999</v>
      </c>
      <c r="F116" s="49">
        <f t="shared" si="7"/>
        <v>9589.619999999999</v>
      </c>
      <c r="G116" s="49">
        <f t="shared" si="5"/>
        <v>181.42</v>
      </c>
      <c r="H116" s="50">
        <f t="shared" si="8"/>
        <v>12517.98</v>
      </c>
      <c r="I116" s="13" t="s">
        <v>209</v>
      </c>
    </row>
    <row r="117" spans="1:9">
      <c r="A117" s="39"/>
      <c r="B117" s="40" t="s">
        <v>231</v>
      </c>
      <c r="C117" s="41"/>
      <c r="D117" s="42"/>
      <c r="E117" s="43"/>
      <c r="F117" s="43"/>
      <c r="G117" s="43"/>
      <c r="H117" s="44"/>
      <c r="I117" s="12" t="s">
        <v>232</v>
      </c>
    </row>
    <row r="118" spans="1:9" ht="33.75">
      <c r="A118" s="45" t="s">
        <v>233</v>
      </c>
      <c r="B118" s="46" t="s">
        <v>234</v>
      </c>
      <c r="C118" s="47" t="s">
        <v>19</v>
      </c>
      <c r="D118" s="48">
        <v>151</v>
      </c>
      <c r="E118" s="49">
        <v>9.9</v>
      </c>
      <c r="F118" s="49">
        <f>D118*E118</f>
        <v>1494.9</v>
      </c>
      <c r="G118" s="49">
        <f t="shared" si="5"/>
        <v>12.92</v>
      </c>
      <c r="H118" s="50">
        <f t="shared" si="8"/>
        <v>1950.92</v>
      </c>
      <c r="I118" s="13" t="s">
        <v>232</v>
      </c>
    </row>
    <row r="119" spans="1:9" ht="33.75">
      <c r="A119" s="45" t="s">
        <v>235</v>
      </c>
      <c r="B119" s="46" t="s">
        <v>236</v>
      </c>
      <c r="C119" s="47" t="s">
        <v>47</v>
      </c>
      <c r="D119" s="48">
        <v>6</v>
      </c>
      <c r="E119" s="49">
        <v>675.45</v>
      </c>
      <c r="F119" s="49">
        <f>D119*E119</f>
        <v>4052.7000000000003</v>
      </c>
      <c r="G119" s="49">
        <f t="shared" si="5"/>
        <v>881.73</v>
      </c>
      <c r="H119" s="50">
        <f t="shared" si="8"/>
        <v>5290.38</v>
      </c>
      <c r="I119" s="13" t="s">
        <v>232</v>
      </c>
    </row>
    <row r="120" spans="1:9" ht="24" customHeight="1">
      <c r="A120" s="45" t="s">
        <v>237</v>
      </c>
      <c r="B120" s="46" t="s">
        <v>238</v>
      </c>
      <c r="C120" s="47" t="s">
        <v>47</v>
      </c>
      <c r="D120" s="48">
        <v>30</v>
      </c>
      <c r="E120" s="49">
        <v>55.41</v>
      </c>
      <c r="F120" s="49">
        <f>D120*E120</f>
        <v>1662.3</v>
      </c>
      <c r="G120" s="49">
        <f t="shared" si="5"/>
        <v>72.33</v>
      </c>
      <c r="H120" s="50">
        <f t="shared" si="8"/>
        <v>2169.9</v>
      </c>
      <c r="I120" s="13" t="s">
        <v>232</v>
      </c>
    </row>
    <row r="121" spans="1:9">
      <c r="A121" s="39"/>
      <c r="B121" s="40" t="s">
        <v>239</v>
      </c>
      <c r="C121" s="41"/>
      <c r="D121" s="42"/>
      <c r="E121" s="43"/>
      <c r="F121" s="43"/>
      <c r="G121" s="43"/>
      <c r="H121" s="44"/>
      <c r="I121" s="12" t="s">
        <v>240</v>
      </c>
    </row>
    <row r="122" spans="1:9">
      <c r="A122" s="145" t="s">
        <v>241</v>
      </c>
      <c r="B122" s="160" t="s">
        <v>242</v>
      </c>
      <c r="C122" s="161" t="s">
        <v>33</v>
      </c>
      <c r="D122" s="148">
        <v>2.21</v>
      </c>
      <c r="E122" s="149">
        <v>835.37</v>
      </c>
      <c r="F122" s="149">
        <f>D122*E122</f>
        <v>1846.1677</v>
      </c>
      <c r="G122" s="149">
        <f t="shared" si="5"/>
        <v>1090.49</v>
      </c>
      <c r="H122" s="150">
        <f>D122*G122</f>
        <v>2409.9829</v>
      </c>
      <c r="I122" s="13" t="s">
        <v>240</v>
      </c>
    </row>
    <row r="123" spans="1:9">
      <c r="A123" s="39"/>
      <c r="B123" s="40" t="s">
        <v>36</v>
      </c>
      <c r="C123" s="41"/>
      <c r="D123" s="42"/>
      <c r="E123" s="43"/>
      <c r="F123" s="43"/>
      <c r="G123" s="43"/>
      <c r="H123" s="44"/>
      <c r="I123" s="12" t="s">
        <v>243</v>
      </c>
    </row>
    <row r="124" spans="1:9" ht="22.5">
      <c r="A124" s="45" t="s">
        <v>244</v>
      </c>
      <c r="B124" s="46" t="s">
        <v>245</v>
      </c>
      <c r="C124" s="47" t="s">
        <v>52</v>
      </c>
      <c r="D124" s="48">
        <v>2210</v>
      </c>
      <c r="E124" s="49">
        <v>1.86</v>
      </c>
      <c r="F124" s="49">
        <f>D124*E124</f>
        <v>4110.6000000000004</v>
      </c>
      <c r="G124" s="49">
        <f t="shared" si="5"/>
        <v>2.4300000000000002</v>
      </c>
      <c r="H124" s="50">
        <f>D124*G124</f>
        <v>5370.3</v>
      </c>
      <c r="I124" s="13" t="s">
        <v>243</v>
      </c>
    </row>
    <row r="125" spans="1:9">
      <c r="A125" s="45" t="s">
        <v>246</v>
      </c>
      <c r="B125" s="46" t="s">
        <v>247</v>
      </c>
      <c r="C125" s="47" t="s">
        <v>19</v>
      </c>
      <c r="D125" s="48">
        <v>6142</v>
      </c>
      <c r="E125" s="49">
        <v>3.01</v>
      </c>
      <c r="F125" s="49">
        <f>D125*E125</f>
        <v>18487.419999999998</v>
      </c>
      <c r="G125" s="49">
        <f t="shared" si="5"/>
        <v>3.93</v>
      </c>
      <c r="H125" s="50">
        <f>D125*G125</f>
        <v>24138.06</v>
      </c>
      <c r="I125" s="13" t="s">
        <v>2631</v>
      </c>
    </row>
    <row r="126" spans="1:9">
      <c r="A126" s="53"/>
      <c r="B126" s="54" t="s">
        <v>248</v>
      </c>
      <c r="C126" s="55"/>
      <c r="D126" s="56"/>
      <c r="E126" s="57"/>
      <c r="F126" s="57">
        <f>SUM(F127:F130)</f>
        <v>139382.16</v>
      </c>
      <c r="G126" s="57"/>
      <c r="H126" s="58">
        <v>168618.18</v>
      </c>
      <c r="I126" s="14" t="s">
        <v>249</v>
      </c>
    </row>
    <row r="127" spans="1:9">
      <c r="A127" s="39"/>
      <c r="B127" s="40" t="s">
        <v>250</v>
      </c>
      <c r="C127" s="41"/>
      <c r="D127" s="42"/>
      <c r="E127" s="43"/>
      <c r="F127" s="43"/>
      <c r="G127" s="43"/>
      <c r="H127" s="44"/>
      <c r="I127" s="12" t="s">
        <v>251</v>
      </c>
    </row>
    <row r="128" spans="1:9">
      <c r="A128" s="45" t="s">
        <v>252</v>
      </c>
      <c r="B128" s="46" t="s">
        <v>253</v>
      </c>
      <c r="C128" s="47" t="s">
        <v>254</v>
      </c>
      <c r="D128" s="48">
        <v>2178</v>
      </c>
      <c r="E128" s="49">
        <v>46.01</v>
      </c>
      <c r="F128" s="49">
        <f>D128*E128</f>
        <v>100209.78</v>
      </c>
      <c r="G128" s="49">
        <f>ROUND(E128*1.2098,2)</f>
        <v>55.66</v>
      </c>
      <c r="H128" s="50">
        <f>D128*G128</f>
        <v>121227.48</v>
      </c>
      <c r="I128" s="13" t="s">
        <v>251</v>
      </c>
    </row>
    <row r="129" spans="1:9">
      <c r="A129" s="45" t="s">
        <v>255</v>
      </c>
      <c r="B129" s="46" t="s">
        <v>256</v>
      </c>
      <c r="C129" s="47" t="s">
        <v>52</v>
      </c>
      <c r="D129" s="48">
        <v>72</v>
      </c>
      <c r="E129" s="49">
        <v>334.57</v>
      </c>
      <c r="F129" s="49">
        <f>D129*E129</f>
        <v>24089.040000000001</v>
      </c>
      <c r="G129" s="49">
        <f>ROUND(E129*1.2098,2)</f>
        <v>404.76</v>
      </c>
      <c r="H129" s="50">
        <f>D129*G129</f>
        <v>29142.720000000001</v>
      </c>
      <c r="I129" s="13" t="s">
        <v>251</v>
      </c>
    </row>
    <row r="130" spans="1:9" ht="22.5">
      <c r="A130" s="45" t="s">
        <v>257</v>
      </c>
      <c r="B130" s="46" t="s">
        <v>258</v>
      </c>
      <c r="C130" s="47" t="s">
        <v>259</v>
      </c>
      <c r="D130" s="48">
        <v>38</v>
      </c>
      <c r="E130" s="49">
        <v>396.93</v>
      </c>
      <c r="F130" s="49">
        <f>D130*E130</f>
        <v>15083.34</v>
      </c>
      <c r="G130" s="49">
        <f>ROUND(E130*1.2098,2)</f>
        <v>480.21</v>
      </c>
      <c r="H130" s="50">
        <f>D130*G130</f>
        <v>18247.98</v>
      </c>
      <c r="I130" s="13" t="s">
        <v>251</v>
      </c>
    </row>
    <row r="131" spans="1:9">
      <c r="A131" s="27"/>
      <c r="B131" s="28" t="s">
        <v>260</v>
      </c>
      <c r="C131" s="29"/>
      <c r="D131" s="30"/>
      <c r="E131" s="31"/>
      <c r="F131" s="31">
        <f>F132+F142+F195+F231+F302+F339+F399+F428+F469+F498+F593+F606+F666</f>
        <v>1051105.7382100001</v>
      </c>
      <c r="G131" s="31"/>
      <c r="H131" s="32">
        <f>H132+H142+H195+H231+H302+H339+H399+H428+H469+H498+H593+H606+H666</f>
        <v>1351867.72942</v>
      </c>
      <c r="I131" s="10" t="s">
        <v>261</v>
      </c>
    </row>
    <row r="132" spans="1:9">
      <c r="A132" s="33"/>
      <c r="B132" s="34" t="s">
        <v>262</v>
      </c>
      <c r="C132" s="35"/>
      <c r="D132" s="36"/>
      <c r="E132" s="37"/>
      <c r="F132" s="36">
        <f>F133</f>
        <v>15925.224999999999</v>
      </c>
      <c r="G132" s="37"/>
      <c r="H132" s="38">
        <f>H133</f>
        <v>20782.615000000002</v>
      </c>
      <c r="I132" s="11" t="s">
        <v>263</v>
      </c>
    </row>
    <row r="133" spans="1:9">
      <c r="A133" s="53"/>
      <c r="B133" s="54" t="s">
        <v>162</v>
      </c>
      <c r="C133" s="55"/>
      <c r="D133" s="56"/>
      <c r="E133" s="57"/>
      <c r="F133" s="56">
        <f>SUM(F134:F141)</f>
        <v>15925.224999999999</v>
      </c>
      <c r="G133" s="57"/>
      <c r="H133" s="58">
        <f>SUM(H134:H141)</f>
        <v>20782.615000000002</v>
      </c>
      <c r="I133" s="14" t="s">
        <v>264</v>
      </c>
    </row>
    <row r="134" spans="1:9">
      <c r="A134" s="39"/>
      <c r="B134" s="40" t="s">
        <v>15</v>
      </c>
      <c r="C134" s="41"/>
      <c r="D134" s="42"/>
      <c r="E134" s="43"/>
      <c r="F134" s="43"/>
      <c r="G134" s="43"/>
      <c r="H134" s="44"/>
      <c r="I134" s="12" t="s">
        <v>265</v>
      </c>
    </row>
    <row r="135" spans="1:9" ht="22.5">
      <c r="A135" s="45" t="s">
        <v>266</v>
      </c>
      <c r="B135" s="46" t="s">
        <v>267</v>
      </c>
      <c r="C135" s="47" t="s">
        <v>19</v>
      </c>
      <c r="D135" s="48">
        <v>3208</v>
      </c>
      <c r="E135" s="49">
        <v>0.3</v>
      </c>
      <c r="F135" s="49">
        <f>D135*E135</f>
        <v>962.4</v>
      </c>
      <c r="G135" s="49">
        <f t="shared" si="5"/>
        <v>0.39</v>
      </c>
      <c r="H135" s="50">
        <f>D135*G135</f>
        <v>1251.1200000000001</v>
      </c>
      <c r="I135" s="13" t="s">
        <v>265</v>
      </c>
    </row>
    <row r="136" spans="1:9">
      <c r="A136" s="39"/>
      <c r="B136" s="40" t="s">
        <v>43</v>
      </c>
      <c r="C136" s="41"/>
      <c r="D136" s="42"/>
      <c r="E136" s="42"/>
      <c r="F136" s="43"/>
      <c r="G136" s="43"/>
      <c r="H136" s="44"/>
      <c r="I136" s="12" t="s">
        <v>268</v>
      </c>
    </row>
    <row r="137" spans="1:9" ht="33.75">
      <c r="A137" s="45" t="s">
        <v>192</v>
      </c>
      <c r="B137" s="46" t="s">
        <v>193</v>
      </c>
      <c r="C137" s="47" t="s">
        <v>47</v>
      </c>
      <c r="D137" s="48">
        <v>875</v>
      </c>
      <c r="E137" s="49">
        <v>2.63</v>
      </c>
      <c r="F137" s="49">
        <f>D137*E137</f>
        <v>2301.25</v>
      </c>
      <c r="G137" s="49">
        <f t="shared" si="5"/>
        <v>3.43</v>
      </c>
      <c r="H137" s="50">
        <f>D137*G137</f>
        <v>3001.25</v>
      </c>
      <c r="I137" s="13" t="s">
        <v>268</v>
      </c>
    </row>
    <row r="138" spans="1:9" ht="24.75" customHeight="1">
      <c r="A138" s="45" t="s">
        <v>269</v>
      </c>
      <c r="B138" s="46" t="s">
        <v>270</v>
      </c>
      <c r="C138" s="47" t="s">
        <v>47</v>
      </c>
      <c r="D138" s="48">
        <v>377.5</v>
      </c>
      <c r="E138" s="49">
        <v>4.3899999999999997</v>
      </c>
      <c r="F138" s="49">
        <f>ROUND(D138*E138,3)</f>
        <v>1657.2249999999999</v>
      </c>
      <c r="G138" s="49">
        <f t="shared" si="5"/>
        <v>5.73</v>
      </c>
      <c r="H138" s="50">
        <f>D138*G138</f>
        <v>2163.0750000000003</v>
      </c>
      <c r="I138" s="13" t="s">
        <v>268</v>
      </c>
    </row>
    <row r="139" spans="1:9" ht="22.5">
      <c r="A139" s="45" t="s">
        <v>271</v>
      </c>
      <c r="B139" s="46" t="s">
        <v>272</v>
      </c>
      <c r="C139" s="47" t="s">
        <v>47</v>
      </c>
      <c r="D139" s="48">
        <v>1367</v>
      </c>
      <c r="E139" s="49">
        <v>3.32</v>
      </c>
      <c r="F139" s="49">
        <f>D139*E139</f>
        <v>4538.4399999999996</v>
      </c>
      <c r="G139" s="49">
        <f t="shared" si="5"/>
        <v>4.33</v>
      </c>
      <c r="H139" s="50">
        <f>D139*G139</f>
        <v>5919.11</v>
      </c>
      <c r="I139" s="13" t="s">
        <v>268</v>
      </c>
    </row>
    <row r="140" spans="1:9" ht="22.5">
      <c r="A140" s="45" t="s">
        <v>188</v>
      </c>
      <c r="B140" s="46" t="s">
        <v>189</v>
      </c>
      <c r="C140" s="47" t="s">
        <v>47</v>
      </c>
      <c r="D140" s="48">
        <v>1367</v>
      </c>
      <c r="E140" s="49">
        <v>3.33</v>
      </c>
      <c r="F140" s="49">
        <f>D140*E140</f>
        <v>4552.1099999999997</v>
      </c>
      <c r="G140" s="49">
        <f t="shared" si="5"/>
        <v>4.3499999999999996</v>
      </c>
      <c r="H140" s="50">
        <f>D140*G140</f>
        <v>5946.45</v>
      </c>
      <c r="I140" s="13" t="s">
        <v>268</v>
      </c>
    </row>
    <row r="141" spans="1:9" ht="22.5">
      <c r="A141" s="45" t="s">
        <v>273</v>
      </c>
      <c r="B141" s="46" t="s">
        <v>274</v>
      </c>
      <c r="C141" s="47" t="s">
        <v>47</v>
      </c>
      <c r="D141" s="48">
        <v>1367</v>
      </c>
      <c r="E141" s="49">
        <v>1.4</v>
      </c>
      <c r="F141" s="49">
        <f>D141*E141</f>
        <v>1913.8</v>
      </c>
      <c r="G141" s="49">
        <f t="shared" si="5"/>
        <v>1.83</v>
      </c>
      <c r="H141" s="50">
        <f>D141*G141</f>
        <v>2501.61</v>
      </c>
      <c r="I141" s="13" t="s">
        <v>268</v>
      </c>
    </row>
    <row r="142" spans="1:9">
      <c r="A142" s="33"/>
      <c r="B142" s="34" t="s">
        <v>275</v>
      </c>
      <c r="C142" s="35"/>
      <c r="D142" s="36"/>
      <c r="E142" s="37"/>
      <c r="F142" s="36">
        <f>F143+F176+F192</f>
        <v>75234.065000000002</v>
      </c>
      <c r="G142" s="37"/>
      <c r="H142" s="38">
        <f>H143+H176+H192</f>
        <v>95427.18</v>
      </c>
      <c r="I142" s="11" t="s">
        <v>276</v>
      </c>
    </row>
    <row r="143" spans="1:9">
      <c r="A143" s="53"/>
      <c r="B143" s="54" t="s">
        <v>162</v>
      </c>
      <c r="C143" s="55"/>
      <c r="D143" s="56"/>
      <c r="E143" s="57"/>
      <c r="F143" s="56">
        <f>SUM(F144:F175)</f>
        <v>46167.465000000004</v>
      </c>
      <c r="G143" s="57"/>
      <c r="H143" s="58">
        <f>SUM(H144:H175)</f>
        <v>60262.409999999996</v>
      </c>
      <c r="I143" s="14" t="s">
        <v>277</v>
      </c>
    </row>
    <row r="144" spans="1:9">
      <c r="A144" s="39"/>
      <c r="B144" s="40" t="s">
        <v>278</v>
      </c>
      <c r="C144" s="41"/>
      <c r="D144" s="42"/>
      <c r="E144" s="43"/>
      <c r="F144" s="43"/>
      <c r="G144" s="43"/>
      <c r="H144" s="44"/>
      <c r="I144" s="12" t="s">
        <v>279</v>
      </c>
    </row>
    <row r="145" spans="1:9" ht="33.75">
      <c r="A145" s="45" t="s">
        <v>280</v>
      </c>
      <c r="B145" s="46" t="s">
        <v>281</v>
      </c>
      <c r="C145" s="47" t="s">
        <v>282</v>
      </c>
      <c r="D145" s="48">
        <v>369</v>
      </c>
      <c r="E145" s="49">
        <v>1.35</v>
      </c>
      <c r="F145" s="49">
        <f>D145*E145</f>
        <v>498.15000000000003</v>
      </c>
      <c r="G145" s="49">
        <f t="shared" ref="G145:G209" si="9">ROUND(E145*1.3054,2)</f>
        <v>1.76</v>
      </c>
      <c r="H145" s="50">
        <f>D145*G145</f>
        <v>649.44000000000005</v>
      </c>
      <c r="I145" s="13" t="s">
        <v>279</v>
      </c>
    </row>
    <row r="146" spans="1:9">
      <c r="A146" s="45" t="s">
        <v>283</v>
      </c>
      <c r="B146" s="46" t="s">
        <v>284</v>
      </c>
      <c r="C146" s="47" t="s">
        <v>28</v>
      </c>
      <c r="D146" s="48">
        <v>2</v>
      </c>
      <c r="E146" s="49">
        <v>155.05000000000001</v>
      </c>
      <c r="F146" s="49">
        <f>D146*E146</f>
        <v>310.10000000000002</v>
      </c>
      <c r="G146" s="49">
        <f t="shared" si="9"/>
        <v>202.4</v>
      </c>
      <c r="H146" s="50">
        <f>D146*G146</f>
        <v>404.8</v>
      </c>
      <c r="I146" s="13" t="s">
        <v>279</v>
      </c>
    </row>
    <row r="147" spans="1:9">
      <c r="A147" s="154"/>
      <c r="B147" s="155" t="s">
        <v>43</v>
      </c>
      <c r="C147" s="156"/>
      <c r="D147" s="157"/>
      <c r="E147" s="158"/>
      <c r="F147" s="158"/>
      <c r="G147" s="158"/>
      <c r="H147" s="159"/>
      <c r="I147" s="12" t="s">
        <v>285</v>
      </c>
    </row>
    <row r="148" spans="1:9" ht="45">
      <c r="A148" s="45" t="s">
        <v>286</v>
      </c>
      <c r="B148" s="46" t="s">
        <v>287</v>
      </c>
      <c r="C148" s="47" t="s">
        <v>47</v>
      </c>
      <c r="D148" s="48">
        <v>87.5</v>
      </c>
      <c r="E148" s="49">
        <v>5.89</v>
      </c>
      <c r="F148" s="49">
        <f>D148*E148</f>
        <v>515.375</v>
      </c>
      <c r="G148" s="49">
        <f t="shared" si="9"/>
        <v>7.69</v>
      </c>
      <c r="H148" s="50">
        <f>D148*G148</f>
        <v>672.875</v>
      </c>
      <c r="I148" s="13" t="s">
        <v>285</v>
      </c>
    </row>
    <row r="149" spans="1:9" ht="22.5">
      <c r="A149" s="45" t="s">
        <v>184</v>
      </c>
      <c r="B149" s="46" t="s">
        <v>185</v>
      </c>
      <c r="C149" s="47" t="s">
        <v>47</v>
      </c>
      <c r="D149" s="48">
        <v>56</v>
      </c>
      <c r="E149" s="49">
        <v>17.690000000000001</v>
      </c>
      <c r="F149" s="49">
        <f>D149*E149</f>
        <v>990.6400000000001</v>
      </c>
      <c r="G149" s="49">
        <f t="shared" si="9"/>
        <v>23.09</v>
      </c>
      <c r="H149" s="50">
        <f>D149*G149</f>
        <v>1293.04</v>
      </c>
      <c r="I149" s="13" t="s">
        <v>285</v>
      </c>
    </row>
    <row r="150" spans="1:9" ht="22.5">
      <c r="A150" s="45" t="s">
        <v>188</v>
      </c>
      <c r="B150" s="46" t="s">
        <v>189</v>
      </c>
      <c r="C150" s="47" t="s">
        <v>47</v>
      </c>
      <c r="D150" s="48">
        <v>87.5</v>
      </c>
      <c r="E150" s="49">
        <v>3.33</v>
      </c>
      <c r="F150" s="49">
        <f>D150*E150</f>
        <v>291.375</v>
      </c>
      <c r="G150" s="49">
        <f t="shared" si="9"/>
        <v>4.3499999999999996</v>
      </c>
      <c r="H150" s="52">
        <f>D150*G150</f>
        <v>380.62499999999994</v>
      </c>
      <c r="I150" s="13" t="s">
        <v>285</v>
      </c>
    </row>
    <row r="151" spans="1:9" ht="22.5">
      <c r="A151" s="45" t="s">
        <v>190</v>
      </c>
      <c r="B151" s="46" t="s">
        <v>191</v>
      </c>
      <c r="C151" s="47" t="s">
        <v>47</v>
      </c>
      <c r="D151" s="48">
        <v>42</v>
      </c>
      <c r="E151" s="49">
        <v>0.75</v>
      </c>
      <c r="F151" s="49">
        <f>D151*E151</f>
        <v>31.5</v>
      </c>
      <c r="G151" s="49">
        <f t="shared" si="9"/>
        <v>0.98</v>
      </c>
      <c r="H151" s="50">
        <f>D151*G151</f>
        <v>41.16</v>
      </c>
      <c r="I151" s="13" t="s">
        <v>285</v>
      </c>
    </row>
    <row r="152" spans="1:9">
      <c r="A152" s="39"/>
      <c r="B152" s="40" t="s">
        <v>196</v>
      </c>
      <c r="C152" s="41"/>
      <c r="D152" s="42"/>
      <c r="E152" s="43"/>
      <c r="F152" s="43"/>
      <c r="G152" s="43"/>
      <c r="H152" s="44"/>
      <c r="I152" s="12" t="s">
        <v>288</v>
      </c>
    </row>
    <row r="153" spans="1:9" ht="33.75">
      <c r="A153" s="45" t="s">
        <v>289</v>
      </c>
      <c r="B153" s="46" t="s">
        <v>290</v>
      </c>
      <c r="C153" s="47" t="s">
        <v>47</v>
      </c>
      <c r="D153" s="48">
        <v>20</v>
      </c>
      <c r="E153" s="49">
        <v>15.12</v>
      </c>
      <c r="F153" s="49">
        <f>D153*E153</f>
        <v>302.39999999999998</v>
      </c>
      <c r="G153" s="49">
        <f t="shared" si="9"/>
        <v>19.739999999999998</v>
      </c>
      <c r="H153" s="50">
        <f>D153*G153</f>
        <v>394.79999999999995</v>
      </c>
      <c r="I153" s="13" t="s">
        <v>288</v>
      </c>
    </row>
    <row r="154" spans="1:9">
      <c r="A154" s="45" t="s">
        <v>291</v>
      </c>
      <c r="B154" s="46" t="s">
        <v>292</v>
      </c>
      <c r="C154" s="47" t="s">
        <v>19</v>
      </c>
      <c r="D154" s="48">
        <v>35.5</v>
      </c>
      <c r="E154" s="49">
        <v>110.56</v>
      </c>
      <c r="F154" s="49">
        <f>D154*E154</f>
        <v>3924.88</v>
      </c>
      <c r="G154" s="49">
        <f t="shared" si="9"/>
        <v>144.33000000000001</v>
      </c>
      <c r="H154" s="52">
        <f>D154*G154</f>
        <v>5123.7150000000001</v>
      </c>
      <c r="I154" s="13" t="s">
        <v>288</v>
      </c>
    </row>
    <row r="155" spans="1:9">
      <c r="A155" s="39"/>
      <c r="B155" s="40" t="s">
        <v>200</v>
      </c>
      <c r="C155" s="41"/>
      <c r="D155" s="42"/>
      <c r="E155" s="43"/>
      <c r="F155" s="43"/>
      <c r="G155" s="43"/>
      <c r="H155" s="44"/>
      <c r="I155" s="12" t="s">
        <v>293</v>
      </c>
    </row>
    <row r="156" spans="1:9" ht="33" customHeight="1">
      <c r="A156" s="45" t="s">
        <v>294</v>
      </c>
      <c r="B156" s="46" t="s">
        <v>295</v>
      </c>
      <c r="C156" s="47" t="s">
        <v>19</v>
      </c>
      <c r="D156" s="48">
        <v>35.5</v>
      </c>
      <c r="E156" s="49">
        <v>44.31</v>
      </c>
      <c r="F156" s="48">
        <f t="shared" ref="F156:F166" si="10">D156*E156</f>
        <v>1573.0050000000001</v>
      </c>
      <c r="G156" s="49">
        <f t="shared" si="9"/>
        <v>57.84</v>
      </c>
      <c r="H156" s="50">
        <f t="shared" ref="H156:H166" si="11">D156*G156</f>
        <v>2053.3200000000002</v>
      </c>
      <c r="I156" s="13" t="s">
        <v>293</v>
      </c>
    </row>
    <row r="157" spans="1:9" ht="22.5">
      <c r="A157" s="45" t="s">
        <v>296</v>
      </c>
      <c r="B157" s="46" t="s">
        <v>297</v>
      </c>
      <c r="C157" s="47" t="s">
        <v>19</v>
      </c>
      <c r="D157" s="48">
        <v>63.5</v>
      </c>
      <c r="E157" s="49">
        <v>114.72</v>
      </c>
      <c r="F157" s="48">
        <f t="shared" si="10"/>
        <v>7284.72</v>
      </c>
      <c r="G157" s="49">
        <f t="shared" si="9"/>
        <v>149.76</v>
      </c>
      <c r="H157" s="50">
        <f t="shared" si="11"/>
        <v>9509.76</v>
      </c>
      <c r="I157" s="13" t="s">
        <v>293</v>
      </c>
    </row>
    <row r="158" spans="1:9">
      <c r="A158" s="45" t="s">
        <v>298</v>
      </c>
      <c r="B158" s="46" t="s">
        <v>299</v>
      </c>
      <c r="C158" s="47" t="s">
        <v>19</v>
      </c>
      <c r="D158" s="48">
        <v>63.5</v>
      </c>
      <c r="E158" s="49">
        <v>15.69</v>
      </c>
      <c r="F158" s="49">
        <f t="shared" si="10"/>
        <v>996.31499999999994</v>
      </c>
      <c r="G158" s="49">
        <f t="shared" si="9"/>
        <v>20.48</v>
      </c>
      <c r="H158" s="50">
        <f t="shared" si="11"/>
        <v>1300.48</v>
      </c>
      <c r="I158" s="13" t="s">
        <v>293</v>
      </c>
    </row>
    <row r="159" spans="1:9" ht="22.5">
      <c r="A159" s="45" t="s">
        <v>300</v>
      </c>
      <c r="B159" s="46" t="s">
        <v>301</v>
      </c>
      <c r="C159" s="47" t="s">
        <v>47</v>
      </c>
      <c r="D159" s="48">
        <v>19</v>
      </c>
      <c r="E159" s="49">
        <v>436.34</v>
      </c>
      <c r="F159" s="49">
        <f t="shared" si="10"/>
        <v>8290.4599999999991</v>
      </c>
      <c r="G159" s="49">
        <f t="shared" si="9"/>
        <v>569.6</v>
      </c>
      <c r="H159" s="50">
        <f t="shared" si="11"/>
        <v>10822.4</v>
      </c>
      <c r="I159" s="13" t="s">
        <v>293</v>
      </c>
    </row>
    <row r="160" spans="1:9" ht="22.5">
      <c r="A160" s="45" t="s">
        <v>302</v>
      </c>
      <c r="B160" s="46" t="s">
        <v>303</v>
      </c>
      <c r="C160" s="47" t="s">
        <v>47</v>
      </c>
      <c r="D160" s="48">
        <v>4</v>
      </c>
      <c r="E160" s="49">
        <v>284.3</v>
      </c>
      <c r="F160" s="49">
        <f t="shared" si="10"/>
        <v>1137.2</v>
      </c>
      <c r="G160" s="49">
        <f t="shared" si="9"/>
        <v>371.13</v>
      </c>
      <c r="H160" s="52">
        <f t="shared" si="11"/>
        <v>1484.52</v>
      </c>
      <c r="I160" s="13" t="s">
        <v>293</v>
      </c>
    </row>
    <row r="161" spans="1:9">
      <c r="A161" s="45" t="s">
        <v>304</v>
      </c>
      <c r="B161" s="46" t="s">
        <v>305</v>
      </c>
      <c r="C161" s="47" t="s">
        <v>47</v>
      </c>
      <c r="D161" s="48">
        <v>4</v>
      </c>
      <c r="E161" s="49">
        <v>82.35</v>
      </c>
      <c r="F161" s="49">
        <f t="shared" si="10"/>
        <v>329.4</v>
      </c>
      <c r="G161" s="49">
        <f t="shared" si="9"/>
        <v>107.5</v>
      </c>
      <c r="H161" s="50">
        <f t="shared" si="11"/>
        <v>430</v>
      </c>
      <c r="I161" s="13" t="s">
        <v>293</v>
      </c>
    </row>
    <row r="162" spans="1:9" ht="33.75">
      <c r="A162" s="45" t="s">
        <v>306</v>
      </c>
      <c r="B162" s="46" t="s">
        <v>307</v>
      </c>
      <c r="C162" s="47" t="s">
        <v>282</v>
      </c>
      <c r="D162" s="48">
        <v>11.5</v>
      </c>
      <c r="E162" s="49">
        <v>7.67</v>
      </c>
      <c r="F162" s="49">
        <f t="shared" si="10"/>
        <v>88.204999999999998</v>
      </c>
      <c r="G162" s="49">
        <f t="shared" si="9"/>
        <v>10.01</v>
      </c>
      <c r="H162" s="50">
        <f t="shared" si="11"/>
        <v>115.11499999999999</v>
      </c>
      <c r="I162" s="13" t="s">
        <v>293</v>
      </c>
    </row>
    <row r="163" spans="1:9" ht="33.75">
      <c r="A163" s="45" t="s">
        <v>308</v>
      </c>
      <c r="B163" s="46" t="s">
        <v>309</v>
      </c>
      <c r="C163" s="47" t="s">
        <v>282</v>
      </c>
      <c r="D163" s="48">
        <v>47</v>
      </c>
      <c r="E163" s="49">
        <v>7.33</v>
      </c>
      <c r="F163" s="49">
        <f t="shared" si="10"/>
        <v>344.51</v>
      </c>
      <c r="G163" s="49">
        <f t="shared" si="9"/>
        <v>9.57</v>
      </c>
      <c r="H163" s="50">
        <f t="shared" si="11"/>
        <v>449.79</v>
      </c>
      <c r="I163" s="13" t="s">
        <v>293</v>
      </c>
    </row>
    <row r="164" spans="1:9" ht="33.75">
      <c r="A164" s="45" t="s">
        <v>310</v>
      </c>
      <c r="B164" s="46" t="s">
        <v>311</v>
      </c>
      <c r="C164" s="47" t="s">
        <v>282</v>
      </c>
      <c r="D164" s="48">
        <v>765</v>
      </c>
      <c r="E164" s="49">
        <v>5.93</v>
      </c>
      <c r="F164" s="49">
        <f t="shared" si="10"/>
        <v>4536.45</v>
      </c>
      <c r="G164" s="49">
        <f t="shared" si="9"/>
        <v>7.74</v>
      </c>
      <c r="H164" s="50">
        <f t="shared" si="11"/>
        <v>5921.1</v>
      </c>
      <c r="I164" s="13" t="s">
        <v>293</v>
      </c>
    </row>
    <row r="165" spans="1:9" ht="33.75">
      <c r="A165" s="145" t="s">
        <v>312</v>
      </c>
      <c r="B165" s="146" t="s">
        <v>313</v>
      </c>
      <c r="C165" s="161" t="s">
        <v>282</v>
      </c>
      <c r="D165" s="148">
        <v>874</v>
      </c>
      <c r="E165" s="149">
        <v>5.22</v>
      </c>
      <c r="F165" s="149">
        <f t="shared" si="10"/>
        <v>4562.28</v>
      </c>
      <c r="G165" s="149">
        <f t="shared" si="9"/>
        <v>6.81</v>
      </c>
      <c r="H165" s="150">
        <f t="shared" si="11"/>
        <v>5951.94</v>
      </c>
      <c r="I165" s="13" t="s">
        <v>293</v>
      </c>
    </row>
    <row r="166" spans="1:9" ht="45">
      <c r="A166" s="45" t="s">
        <v>314</v>
      </c>
      <c r="B166" s="46" t="s">
        <v>315</v>
      </c>
      <c r="C166" s="47" t="s">
        <v>52</v>
      </c>
      <c r="D166" s="48">
        <v>24</v>
      </c>
      <c r="E166" s="49">
        <v>54.51</v>
      </c>
      <c r="F166" s="49">
        <f t="shared" si="10"/>
        <v>1308.24</v>
      </c>
      <c r="G166" s="49">
        <f t="shared" si="9"/>
        <v>71.16</v>
      </c>
      <c r="H166" s="50">
        <f t="shared" si="11"/>
        <v>1707.84</v>
      </c>
      <c r="I166" s="13" t="s">
        <v>293</v>
      </c>
    </row>
    <row r="167" spans="1:9">
      <c r="A167" s="39"/>
      <c r="B167" s="40" t="s">
        <v>208</v>
      </c>
      <c r="C167" s="41"/>
      <c r="D167" s="42"/>
      <c r="E167" s="43"/>
      <c r="F167" s="43"/>
      <c r="G167" s="43"/>
      <c r="H167" s="44"/>
      <c r="I167" s="12" t="s">
        <v>316</v>
      </c>
    </row>
    <row r="168" spans="1:9">
      <c r="A168" s="45" t="s">
        <v>317</v>
      </c>
      <c r="B168" s="51" t="s">
        <v>318</v>
      </c>
      <c r="C168" s="47" t="s">
        <v>28</v>
      </c>
      <c r="D168" s="48">
        <v>5</v>
      </c>
      <c r="E168" s="49">
        <v>90.44</v>
      </c>
      <c r="F168" s="49">
        <f>D168*E168</f>
        <v>452.2</v>
      </c>
      <c r="G168" s="49">
        <f t="shared" si="9"/>
        <v>118.06</v>
      </c>
      <c r="H168" s="50">
        <f>D168*G168</f>
        <v>590.29999999999995</v>
      </c>
      <c r="I168" s="13" t="s">
        <v>316</v>
      </c>
    </row>
    <row r="169" spans="1:9">
      <c r="A169" s="45" t="s">
        <v>222</v>
      </c>
      <c r="B169" s="51" t="s">
        <v>223</v>
      </c>
      <c r="C169" s="47" t="s">
        <v>224</v>
      </c>
      <c r="D169" s="48">
        <v>28</v>
      </c>
      <c r="E169" s="49">
        <v>4.7699999999999996</v>
      </c>
      <c r="F169" s="49">
        <f>D169*E169</f>
        <v>133.56</v>
      </c>
      <c r="G169" s="49">
        <f t="shared" si="9"/>
        <v>6.23</v>
      </c>
      <c r="H169" s="50">
        <f>D169*G169</f>
        <v>174.44</v>
      </c>
      <c r="I169" s="13" t="s">
        <v>316</v>
      </c>
    </row>
    <row r="170" spans="1:9">
      <c r="A170" s="39"/>
      <c r="B170" s="40" t="s">
        <v>29</v>
      </c>
      <c r="C170" s="41"/>
      <c r="D170" s="42"/>
      <c r="E170" s="43"/>
      <c r="F170" s="43"/>
      <c r="G170" s="43"/>
      <c r="H170" s="44"/>
      <c r="I170" s="12" t="s">
        <v>319</v>
      </c>
    </row>
    <row r="171" spans="1:9" ht="25.5" customHeight="1">
      <c r="A171" s="45" t="s">
        <v>320</v>
      </c>
      <c r="B171" s="46" t="s">
        <v>321</v>
      </c>
      <c r="C171" s="47" t="s">
        <v>19</v>
      </c>
      <c r="D171" s="48">
        <v>30.5</v>
      </c>
      <c r="E171" s="49">
        <v>145</v>
      </c>
      <c r="F171" s="49">
        <f>D171*E171</f>
        <v>4422.5</v>
      </c>
      <c r="G171" s="49">
        <f t="shared" si="9"/>
        <v>189.28</v>
      </c>
      <c r="H171" s="50">
        <f>D171*G171</f>
        <v>5773.04</v>
      </c>
      <c r="I171" s="13" t="s">
        <v>319</v>
      </c>
    </row>
    <row r="172" spans="1:9">
      <c r="A172" s="39"/>
      <c r="B172" s="40" t="s">
        <v>36</v>
      </c>
      <c r="C172" s="41"/>
      <c r="D172" s="42"/>
      <c r="E172" s="43"/>
      <c r="F172" s="43"/>
      <c r="G172" s="43"/>
      <c r="H172" s="44"/>
      <c r="I172" s="12" t="s">
        <v>322</v>
      </c>
    </row>
    <row r="173" spans="1:9" ht="25.5" customHeight="1">
      <c r="A173" s="45" t="s">
        <v>323</v>
      </c>
      <c r="B173" s="46" t="s">
        <v>324</v>
      </c>
      <c r="C173" s="47" t="s">
        <v>19</v>
      </c>
      <c r="D173" s="48">
        <v>13</v>
      </c>
      <c r="E173" s="49">
        <v>3.58</v>
      </c>
      <c r="F173" s="49">
        <f>D173*E173</f>
        <v>46.54</v>
      </c>
      <c r="G173" s="49">
        <f t="shared" si="9"/>
        <v>4.67</v>
      </c>
      <c r="H173" s="50">
        <f>D173*G173</f>
        <v>60.71</v>
      </c>
      <c r="I173" s="13" t="s">
        <v>322</v>
      </c>
    </row>
    <row r="174" spans="1:9" ht="22.5">
      <c r="A174" s="45" t="s">
        <v>325</v>
      </c>
      <c r="B174" s="46" t="s">
        <v>326</v>
      </c>
      <c r="C174" s="47" t="s">
        <v>28</v>
      </c>
      <c r="D174" s="48">
        <v>1</v>
      </c>
      <c r="E174" s="49">
        <v>1963.73</v>
      </c>
      <c r="F174" s="49">
        <f>D174*E174</f>
        <v>1963.73</v>
      </c>
      <c r="G174" s="49">
        <f t="shared" si="9"/>
        <v>2563.4499999999998</v>
      </c>
      <c r="H174" s="50">
        <f>D174*G174</f>
        <v>2563.4499999999998</v>
      </c>
      <c r="I174" s="13" t="s">
        <v>322</v>
      </c>
    </row>
    <row r="175" spans="1:9" ht="22.5">
      <c r="A175" s="45" t="s">
        <v>327</v>
      </c>
      <c r="B175" s="46" t="s">
        <v>328</v>
      </c>
      <c r="C175" s="47" t="s">
        <v>28</v>
      </c>
      <c r="D175" s="48">
        <v>1</v>
      </c>
      <c r="E175" s="49">
        <v>1833.73</v>
      </c>
      <c r="F175" s="49">
        <f>D175*E175</f>
        <v>1833.73</v>
      </c>
      <c r="G175" s="49">
        <f t="shared" si="9"/>
        <v>2393.75</v>
      </c>
      <c r="H175" s="50">
        <f>D175*G175</f>
        <v>2393.75</v>
      </c>
      <c r="I175" s="13" t="s">
        <v>322</v>
      </c>
    </row>
    <row r="176" spans="1:9">
      <c r="A176" s="53"/>
      <c r="B176" s="54" t="s">
        <v>248</v>
      </c>
      <c r="C176" s="55"/>
      <c r="D176" s="56"/>
      <c r="E176" s="57"/>
      <c r="F176" s="57">
        <f>SUM(F177:F191)</f>
        <v>14200.599999999999</v>
      </c>
      <c r="G176" s="57"/>
      <c r="H176" s="58">
        <f>SUM(H177:H191)</f>
        <v>17179.89</v>
      </c>
      <c r="I176" s="14" t="s">
        <v>329</v>
      </c>
    </row>
    <row r="177" spans="1:9">
      <c r="A177" s="39"/>
      <c r="B177" s="40" t="s">
        <v>250</v>
      </c>
      <c r="C177" s="41"/>
      <c r="D177" s="42"/>
      <c r="E177" s="43"/>
      <c r="F177" s="43"/>
      <c r="G177" s="43"/>
      <c r="H177" s="44"/>
      <c r="I177" s="12" t="s">
        <v>330</v>
      </c>
    </row>
    <row r="178" spans="1:9">
      <c r="A178" s="45" t="s">
        <v>331</v>
      </c>
      <c r="B178" s="51" t="s">
        <v>332</v>
      </c>
      <c r="C178" s="47" t="s">
        <v>28</v>
      </c>
      <c r="D178" s="48">
        <v>2</v>
      </c>
      <c r="E178" s="49">
        <v>1434.17</v>
      </c>
      <c r="F178" s="49">
        <f t="shared" ref="F178:F191" si="12">D178*E178</f>
        <v>2868.34</v>
      </c>
      <c r="G178" s="49">
        <f>ROUND(E178*1.2098,2)</f>
        <v>1735.06</v>
      </c>
      <c r="H178" s="50">
        <f t="shared" ref="H178:H191" si="13">D178*G178</f>
        <v>3470.12</v>
      </c>
      <c r="I178" s="13" t="s">
        <v>330</v>
      </c>
    </row>
    <row r="179" spans="1:9">
      <c r="A179" s="45" t="s">
        <v>333</v>
      </c>
      <c r="B179" s="51" t="s">
        <v>334</v>
      </c>
      <c r="C179" s="47" t="s">
        <v>28</v>
      </c>
      <c r="D179" s="48">
        <v>2</v>
      </c>
      <c r="E179" s="49">
        <v>179.46</v>
      </c>
      <c r="F179" s="49">
        <f t="shared" si="12"/>
        <v>358.92</v>
      </c>
      <c r="G179" s="49">
        <f t="shared" ref="G179:G191" si="14">ROUND(E179*1.2098,2)</f>
        <v>217.11</v>
      </c>
      <c r="H179" s="50">
        <f t="shared" si="13"/>
        <v>434.22</v>
      </c>
      <c r="I179" s="13" t="s">
        <v>330</v>
      </c>
    </row>
    <row r="180" spans="1:9">
      <c r="A180" s="45" t="s">
        <v>335</v>
      </c>
      <c r="B180" s="51" t="s">
        <v>336</v>
      </c>
      <c r="C180" s="47" t="s">
        <v>28</v>
      </c>
      <c r="D180" s="48">
        <v>2</v>
      </c>
      <c r="E180" s="49">
        <v>349.24</v>
      </c>
      <c r="F180" s="49">
        <f t="shared" si="12"/>
        <v>698.48</v>
      </c>
      <c r="G180" s="49">
        <f t="shared" si="14"/>
        <v>422.51</v>
      </c>
      <c r="H180" s="50">
        <f t="shared" si="13"/>
        <v>845.02</v>
      </c>
      <c r="I180" s="13" t="s">
        <v>330</v>
      </c>
    </row>
    <row r="181" spans="1:9">
      <c r="A181" s="45" t="s">
        <v>337</v>
      </c>
      <c r="B181" s="51" t="s">
        <v>338</v>
      </c>
      <c r="C181" s="47" t="s">
        <v>28</v>
      </c>
      <c r="D181" s="48">
        <v>2</v>
      </c>
      <c r="E181" s="49">
        <v>219.22</v>
      </c>
      <c r="F181" s="49">
        <f t="shared" si="12"/>
        <v>438.44</v>
      </c>
      <c r="G181" s="49">
        <f t="shared" si="14"/>
        <v>265.20999999999998</v>
      </c>
      <c r="H181" s="50">
        <f t="shared" si="13"/>
        <v>530.41999999999996</v>
      </c>
      <c r="I181" s="13" t="s">
        <v>330</v>
      </c>
    </row>
    <row r="182" spans="1:9">
      <c r="A182" s="45" t="s">
        <v>339</v>
      </c>
      <c r="B182" s="51" t="s">
        <v>340</v>
      </c>
      <c r="C182" s="47" t="s">
        <v>28</v>
      </c>
      <c r="D182" s="48">
        <v>2</v>
      </c>
      <c r="E182" s="49">
        <v>289</v>
      </c>
      <c r="F182" s="49">
        <f t="shared" si="12"/>
        <v>578</v>
      </c>
      <c r="G182" s="49">
        <f t="shared" si="14"/>
        <v>349.63</v>
      </c>
      <c r="H182" s="50">
        <f t="shared" si="13"/>
        <v>699.26</v>
      </c>
      <c r="I182" s="13" t="s">
        <v>330</v>
      </c>
    </row>
    <row r="183" spans="1:9" ht="22.5">
      <c r="A183" s="45" t="s">
        <v>341</v>
      </c>
      <c r="B183" s="46" t="s">
        <v>342</v>
      </c>
      <c r="C183" s="47" t="s">
        <v>28</v>
      </c>
      <c r="D183" s="48">
        <v>2</v>
      </c>
      <c r="E183" s="49">
        <v>1500</v>
      </c>
      <c r="F183" s="49">
        <f t="shared" si="12"/>
        <v>3000</v>
      </c>
      <c r="G183" s="49">
        <f t="shared" si="14"/>
        <v>1814.7</v>
      </c>
      <c r="H183" s="50">
        <f t="shared" si="13"/>
        <v>3629.4</v>
      </c>
      <c r="I183" s="13" t="s">
        <v>330</v>
      </c>
    </row>
    <row r="184" spans="1:9">
      <c r="A184" s="45" t="s">
        <v>343</v>
      </c>
      <c r="B184" s="51" t="s">
        <v>344</v>
      </c>
      <c r="C184" s="47" t="s">
        <v>28</v>
      </c>
      <c r="D184" s="48">
        <v>3</v>
      </c>
      <c r="E184" s="49">
        <v>659.32</v>
      </c>
      <c r="F184" s="49">
        <f t="shared" si="12"/>
        <v>1977.96</v>
      </c>
      <c r="G184" s="49">
        <f t="shared" si="14"/>
        <v>797.65</v>
      </c>
      <c r="H184" s="52">
        <f t="shared" si="13"/>
        <v>2392.9499999999998</v>
      </c>
      <c r="I184" s="13" t="s">
        <v>330</v>
      </c>
    </row>
    <row r="185" spans="1:9">
      <c r="A185" s="45" t="s">
        <v>345</v>
      </c>
      <c r="B185" s="51" t="s">
        <v>346</v>
      </c>
      <c r="C185" s="47" t="s">
        <v>28</v>
      </c>
      <c r="D185" s="48">
        <v>3</v>
      </c>
      <c r="E185" s="49">
        <v>278.54000000000002</v>
      </c>
      <c r="F185" s="49">
        <f t="shared" si="12"/>
        <v>835.62000000000012</v>
      </c>
      <c r="G185" s="49">
        <f t="shared" si="14"/>
        <v>336.98</v>
      </c>
      <c r="H185" s="50">
        <f t="shared" si="13"/>
        <v>1010.94</v>
      </c>
      <c r="I185" s="13" t="s">
        <v>330</v>
      </c>
    </row>
    <row r="186" spans="1:9">
      <c r="A186" s="45" t="s">
        <v>347</v>
      </c>
      <c r="B186" s="51" t="s">
        <v>348</v>
      </c>
      <c r="C186" s="47" t="s">
        <v>28</v>
      </c>
      <c r="D186" s="48">
        <v>1</v>
      </c>
      <c r="E186" s="49">
        <v>93.41</v>
      </c>
      <c r="F186" s="49">
        <f t="shared" si="12"/>
        <v>93.41</v>
      </c>
      <c r="G186" s="49">
        <f t="shared" si="14"/>
        <v>113.01</v>
      </c>
      <c r="H186" s="50">
        <f t="shared" si="13"/>
        <v>113.01</v>
      </c>
      <c r="I186" s="13" t="s">
        <v>330</v>
      </c>
    </row>
    <row r="187" spans="1:9">
      <c r="A187" s="45" t="s">
        <v>349</v>
      </c>
      <c r="B187" s="51" t="s">
        <v>350</v>
      </c>
      <c r="C187" s="47" t="s">
        <v>28</v>
      </c>
      <c r="D187" s="48">
        <v>1</v>
      </c>
      <c r="E187" s="49">
        <v>922.15</v>
      </c>
      <c r="F187" s="49">
        <f t="shared" si="12"/>
        <v>922.15</v>
      </c>
      <c r="G187" s="49">
        <f t="shared" si="14"/>
        <v>1115.6199999999999</v>
      </c>
      <c r="H187" s="50">
        <f t="shared" si="13"/>
        <v>1115.6199999999999</v>
      </c>
      <c r="I187" s="13" t="s">
        <v>330</v>
      </c>
    </row>
    <row r="188" spans="1:9">
      <c r="A188" s="45" t="s">
        <v>351</v>
      </c>
      <c r="B188" s="51" t="s">
        <v>352</v>
      </c>
      <c r="C188" s="47" t="s">
        <v>28</v>
      </c>
      <c r="D188" s="48">
        <v>1</v>
      </c>
      <c r="E188" s="49">
        <v>690.13</v>
      </c>
      <c r="F188" s="49">
        <f t="shared" si="12"/>
        <v>690.13</v>
      </c>
      <c r="G188" s="49">
        <f t="shared" si="14"/>
        <v>834.92</v>
      </c>
      <c r="H188" s="50">
        <f t="shared" si="13"/>
        <v>834.92</v>
      </c>
      <c r="I188" s="13" t="s">
        <v>330</v>
      </c>
    </row>
    <row r="189" spans="1:9">
      <c r="A189" s="45" t="s">
        <v>353</v>
      </c>
      <c r="B189" s="51" t="s">
        <v>354</v>
      </c>
      <c r="C189" s="47" t="s">
        <v>28</v>
      </c>
      <c r="D189" s="48">
        <v>1</v>
      </c>
      <c r="E189" s="49">
        <v>207.07</v>
      </c>
      <c r="F189" s="49">
        <f t="shared" si="12"/>
        <v>207.07</v>
      </c>
      <c r="G189" s="49">
        <f t="shared" si="14"/>
        <v>250.51</v>
      </c>
      <c r="H189" s="50">
        <f t="shared" si="13"/>
        <v>250.51</v>
      </c>
      <c r="I189" s="13" t="s">
        <v>330</v>
      </c>
    </row>
    <row r="190" spans="1:9">
      <c r="A190" s="45" t="s">
        <v>355</v>
      </c>
      <c r="B190" s="51" t="s">
        <v>356</v>
      </c>
      <c r="C190" s="47" t="s">
        <v>28</v>
      </c>
      <c r="D190" s="48">
        <v>22</v>
      </c>
      <c r="E190" s="49">
        <v>15.88</v>
      </c>
      <c r="F190" s="49">
        <f t="shared" si="12"/>
        <v>349.36</v>
      </c>
      <c r="G190" s="49">
        <f t="shared" si="14"/>
        <v>19.21</v>
      </c>
      <c r="H190" s="50">
        <f t="shared" si="13"/>
        <v>422.62</v>
      </c>
      <c r="I190" s="13" t="s">
        <v>330</v>
      </c>
    </row>
    <row r="191" spans="1:9">
      <c r="A191" s="45" t="s">
        <v>357</v>
      </c>
      <c r="B191" s="51" t="s">
        <v>358</v>
      </c>
      <c r="C191" s="47" t="s">
        <v>28</v>
      </c>
      <c r="D191" s="48">
        <v>176</v>
      </c>
      <c r="E191" s="49">
        <v>6.72</v>
      </c>
      <c r="F191" s="49">
        <f t="shared" si="12"/>
        <v>1182.72</v>
      </c>
      <c r="G191" s="49">
        <f t="shared" si="14"/>
        <v>8.1300000000000008</v>
      </c>
      <c r="H191" s="50">
        <f t="shared" si="13"/>
        <v>1430.88</v>
      </c>
      <c r="I191" s="13" t="s">
        <v>330</v>
      </c>
    </row>
    <row r="192" spans="1:9">
      <c r="A192" s="53"/>
      <c r="B192" s="54" t="s">
        <v>359</v>
      </c>
      <c r="C192" s="55"/>
      <c r="D192" s="56"/>
      <c r="E192" s="57"/>
      <c r="F192" s="57">
        <f>F194</f>
        <v>14866</v>
      </c>
      <c r="G192" s="57"/>
      <c r="H192" s="58">
        <f>H194</f>
        <v>17984.88</v>
      </c>
      <c r="I192" s="14" t="s">
        <v>360</v>
      </c>
    </row>
    <row r="193" spans="1:9">
      <c r="A193" s="154"/>
      <c r="B193" s="155" t="s">
        <v>361</v>
      </c>
      <c r="C193" s="156"/>
      <c r="D193" s="157"/>
      <c r="E193" s="158"/>
      <c r="F193" s="158"/>
      <c r="G193" s="158"/>
      <c r="H193" s="159"/>
      <c r="I193" s="12" t="s">
        <v>362</v>
      </c>
    </row>
    <row r="194" spans="1:9" ht="22.5">
      <c r="A194" s="45" t="s">
        <v>363</v>
      </c>
      <c r="B194" s="46" t="s">
        <v>364</v>
      </c>
      <c r="C194" s="47" t="s">
        <v>28</v>
      </c>
      <c r="D194" s="48">
        <v>2</v>
      </c>
      <c r="E194" s="49">
        <v>7433</v>
      </c>
      <c r="F194" s="49">
        <f>D194*E194</f>
        <v>14866</v>
      </c>
      <c r="G194" s="49">
        <f>ROUND(E194*1.2098,2)</f>
        <v>8992.44</v>
      </c>
      <c r="H194" s="50">
        <f>D194*G194</f>
        <v>17984.88</v>
      </c>
      <c r="I194" s="13" t="s">
        <v>362</v>
      </c>
    </row>
    <row r="195" spans="1:9">
      <c r="A195" s="33"/>
      <c r="B195" s="34" t="s">
        <v>365</v>
      </c>
      <c r="C195" s="35"/>
      <c r="D195" s="36"/>
      <c r="E195" s="37"/>
      <c r="F195" s="37">
        <f>F196+F224</f>
        <v>64209.905000000006</v>
      </c>
      <c r="G195" s="37"/>
      <c r="H195" s="38">
        <f>H196+H224</f>
        <v>83483.455000000002</v>
      </c>
      <c r="I195" s="11" t="s">
        <v>366</v>
      </c>
    </row>
    <row r="196" spans="1:9">
      <c r="A196" s="53"/>
      <c r="B196" s="54" t="s">
        <v>162</v>
      </c>
      <c r="C196" s="55"/>
      <c r="D196" s="56"/>
      <c r="E196" s="57"/>
      <c r="F196" s="57">
        <f>SUM(F197:F223)</f>
        <v>60768.395000000004</v>
      </c>
      <c r="G196" s="57"/>
      <c r="H196" s="58">
        <f>SUM(H197:H223)</f>
        <v>79319.904999999999</v>
      </c>
      <c r="I196" s="14" t="s">
        <v>367</v>
      </c>
    </row>
    <row r="197" spans="1:9">
      <c r="A197" s="39"/>
      <c r="B197" s="40" t="s">
        <v>278</v>
      </c>
      <c r="C197" s="41"/>
      <c r="D197" s="42"/>
      <c r="E197" s="43"/>
      <c r="F197" s="43"/>
      <c r="G197" s="43"/>
      <c r="H197" s="44"/>
      <c r="I197" s="12" t="s">
        <v>368</v>
      </c>
    </row>
    <row r="198" spans="1:9" ht="22.5">
      <c r="A198" s="45" t="s">
        <v>369</v>
      </c>
      <c r="B198" s="46" t="s">
        <v>370</v>
      </c>
      <c r="C198" s="47" t="s">
        <v>52</v>
      </c>
      <c r="D198" s="48">
        <v>2.5</v>
      </c>
      <c r="E198" s="49">
        <v>49.85</v>
      </c>
      <c r="F198" s="49">
        <f>D198*E198</f>
        <v>124.625</v>
      </c>
      <c r="G198" s="49">
        <f t="shared" si="9"/>
        <v>65.069999999999993</v>
      </c>
      <c r="H198" s="50">
        <f>D198*G198</f>
        <v>162.67499999999998</v>
      </c>
      <c r="I198" s="13" t="s">
        <v>368</v>
      </c>
    </row>
    <row r="199" spans="1:9" ht="33.75">
      <c r="A199" s="45" t="s">
        <v>280</v>
      </c>
      <c r="B199" s="46" t="s">
        <v>281</v>
      </c>
      <c r="C199" s="47" t="s">
        <v>282</v>
      </c>
      <c r="D199" s="48">
        <v>81.5</v>
      </c>
      <c r="E199" s="49">
        <v>1.35</v>
      </c>
      <c r="F199" s="49">
        <f>ROUNDDOWN(D199*E199,2)</f>
        <v>110.02</v>
      </c>
      <c r="G199" s="49">
        <f t="shared" si="9"/>
        <v>1.76</v>
      </c>
      <c r="H199" s="50">
        <f>D199*G199</f>
        <v>143.44</v>
      </c>
      <c r="I199" s="13" t="s">
        <v>368</v>
      </c>
    </row>
    <row r="200" spans="1:9">
      <c r="A200" s="39"/>
      <c r="B200" s="40" t="s">
        <v>43</v>
      </c>
      <c r="C200" s="41"/>
      <c r="D200" s="42"/>
      <c r="E200" s="43"/>
      <c r="F200" s="43"/>
      <c r="G200" s="43"/>
      <c r="H200" s="44"/>
      <c r="I200" s="12" t="s">
        <v>371</v>
      </c>
    </row>
    <row r="201" spans="1:9" ht="45">
      <c r="A201" s="45" t="s">
        <v>372</v>
      </c>
      <c r="B201" s="46" t="s">
        <v>179</v>
      </c>
      <c r="C201" s="47" t="s">
        <v>47</v>
      </c>
      <c r="D201" s="48">
        <v>66.5</v>
      </c>
      <c r="E201" s="49">
        <v>10.19</v>
      </c>
      <c r="F201" s="49">
        <f t="shared" ref="F201:F215" si="15">D201*E201</f>
        <v>677.63499999999999</v>
      </c>
      <c r="G201" s="49">
        <f t="shared" si="9"/>
        <v>13.3</v>
      </c>
      <c r="H201" s="50">
        <f t="shared" ref="H201:H206" si="16">D201*G201</f>
        <v>884.45</v>
      </c>
      <c r="I201" s="13" t="s">
        <v>371</v>
      </c>
    </row>
    <row r="202" spans="1:9" ht="33.75" customHeight="1">
      <c r="A202" s="45" t="s">
        <v>373</v>
      </c>
      <c r="B202" s="46" t="s">
        <v>374</v>
      </c>
      <c r="C202" s="47" t="s">
        <v>47</v>
      </c>
      <c r="D202" s="48">
        <v>53</v>
      </c>
      <c r="E202" s="49">
        <v>8.6</v>
      </c>
      <c r="F202" s="49">
        <f t="shared" si="15"/>
        <v>455.79999999999995</v>
      </c>
      <c r="G202" s="49">
        <f t="shared" si="9"/>
        <v>11.23</v>
      </c>
      <c r="H202" s="50">
        <f t="shared" si="16"/>
        <v>595.19000000000005</v>
      </c>
      <c r="I202" s="13" t="s">
        <v>371</v>
      </c>
    </row>
    <row r="203" spans="1:9" ht="22.5">
      <c r="A203" s="45" t="s">
        <v>184</v>
      </c>
      <c r="B203" s="46" t="s">
        <v>185</v>
      </c>
      <c r="C203" s="47" t="s">
        <v>47</v>
      </c>
      <c r="D203" s="48">
        <v>46.5</v>
      </c>
      <c r="E203" s="49">
        <v>17.690000000000001</v>
      </c>
      <c r="F203" s="49">
        <f t="shared" si="15"/>
        <v>822.58500000000004</v>
      </c>
      <c r="G203" s="49">
        <f t="shared" si="9"/>
        <v>23.09</v>
      </c>
      <c r="H203" s="50">
        <f t="shared" si="16"/>
        <v>1073.6849999999999</v>
      </c>
      <c r="I203" s="13" t="s">
        <v>371</v>
      </c>
    </row>
    <row r="204" spans="1:9" ht="24.75" customHeight="1">
      <c r="A204" s="45" t="s">
        <v>186</v>
      </c>
      <c r="B204" s="46" t="s">
        <v>187</v>
      </c>
      <c r="C204" s="47" t="s">
        <v>47</v>
      </c>
      <c r="D204" s="48">
        <v>95.5</v>
      </c>
      <c r="E204" s="49">
        <v>1.45</v>
      </c>
      <c r="F204" s="49">
        <f t="shared" si="15"/>
        <v>138.47499999999999</v>
      </c>
      <c r="G204" s="49">
        <f t="shared" si="9"/>
        <v>1.89</v>
      </c>
      <c r="H204" s="50">
        <f t="shared" si="16"/>
        <v>180.495</v>
      </c>
      <c r="I204" s="13" t="s">
        <v>371</v>
      </c>
    </row>
    <row r="205" spans="1:9" ht="22.5">
      <c r="A205" s="45" t="s">
        <v>188</v>
      </c>
      <c r="B205" s="46" t="s">
        <v>189</v>
      </c>
      <c r="C205" s="47" t="s">
        <v>47</v>
      </c>
      <c r="D205" s="48">
        <v>95.5</v>
      </c>
      <c r="E205" s="49">
        <v>3.33</v>
      </c>
      <c r="F205" s="49">
        <f t="shared" si="15"/>
        <v>318.01499999999999</v>
      </c>
      <c r="G205" s="49">
        <f t="shared" si="9"/>
        <v>4.3499999999999996</v>
      </c>
      <c r="H205" s="52">
        <f t="shared" si="16"/>
        <v>415.42499999999995</v>
      </c>
      <c r="I205" s="13" t="s">
        <v>371</v>
      </c>
    </row>
    <row r="206" spans="1:9" ht="22.5">
      <c r="A206" s="45" t="s">
        <v>190</v>
      </c>
      <c r="B206" s="46" t="s">
        <v>191</v>
      </c>
      <c r="C206" s="47" t="s">
        <v>47</v>
      </c>
      <c r="D206" s="48">
        <v>95.5</v>
      </c>
      <c r="E206" s="49">
        <v>0.75</v>
      </c>
      <c r="F206" s="49">
        <f t="shared" si="15"/>
        <v>71.625</v>
      </c>
      <c r="G206" s="49">
        <f t="shared" si="9"/>
        <v>0.98</v>
      </c>
      <c r="H206" s="50">
        <f t="shared" si="16"/>
        <v>93.59</v>
      </c>
      <c r="I206" s="13" t="s">
        <v>371</v>
      </c>
    </row>
    <row r="207" spans="1:9">
      <c r="A207" s="39"/>
      <c r="B207" s="40" t="s">
        <v>200</v>
      </c>
      <c r="C207" s="41"/>
      <c r="D207" s="42"/>
      <c r="E207" s="43"/>
      <c r="F207" s="43"/>
      <c r="G207" s="43"/>
      <c r="H207" s="44"/>
      <c r="I207" s="12" t="s">
        <v>375</v>
      </c>
    </row>
    <row r="208" spans="1:9" ht="33.75" customHeight="1">
      <c r="A208" s="45" t="s">
        <v>294</v>
      </c>
      <c r="B208" s="46" t="s">
        <v>295</v>
      </c>
      <c r="C208" s="47" t="s">
        <v>19</v>
      </c>
      <c r="D208" s="48">
        <v>186.5</v>
      </c>
      <c r="E208" s="49">
        <v>44.31</v>
      </c>
      <c r="F208" s="49">
        <f t="shared" si="15"/>
        <v>8263.8150000000005</v>
      </c>
      <c r="G208" s="49">
        <f t="shared" si="9"/>
        <v>57.84</v>
      </c>
      <c r="H208" s="50">
        <f t="shared" ref="H208:H215" si="17">D208*G208</f>
        <v>10787.16</v>
      </c>
      <c r="I208" s="13" t="s">
        <v>375</v>
      </c>
    </row>
    <row r="209" spans="1:9" ht="22.5">
      <c r="A209" s="45" t="s">
        <v>300</v>
      </c>
      <c r="B209" s="46" t="s">
        <v>301</v>
      </c>
      <c r="C209" s="47" t="s">
        <v>47</v>
      </c>
      <c r="D209" s="48">
        <v>34</v>
      </c>
      <c r="E209" s="49">
        <v>436.34</v>
      </c>
      <c r="F209" s="49">
        <f t="shared" si="15"/>
        <v>14835.56</v>
      </c>
      <c r="G209" s="49">
        <f t="shared" si="9"/>
        <v>569.6</v>
      </c>
      <c r="H209" s="50">
        <f t="shared" si="17"/>
        <v>19366.400000000001</v>
      </c>
      <c r="I209" s="13" t="s">
        <v>375</v>
      </c>
    </row>
    <row r="210" spans="1:9" ht="22.5">
      <c r="A210" s="45" t="s">
        <v>302</v>
      </c>
      <c r="B210" s="46" t="s">
        <v>303</v>
      </c>
      <c r="C210" s="47" t="s">
        <v>47</v>
      </c>
      <c r="D210" s="48">
        <v>3</v>
      </c>
      <c r="E210" s="49">
        <v>284.3</v>
      </c>
      <c r="F210" s="49">
        <f t="shared" si="15"/>
        <v>852.90000000000009</v>
      </c>
      <c r="G210" s="49">
        <f t="shared" ref="G210:G215" si="18">ROUND(E210*1.3054,2)</f>
        <v>371.13</v>
      </c>
      <c r="H210" s="52">
        <f t="shared" si="17"/>
        <v>1113.3899999999999</v>
      </c>
      <c r="I210" s="13" t="s">
        <v>375</v>
      </c>
    </row>
    <row r="211" spans="1:9">
      <c r="A211" s="45" t="s">
        <v>304</v>
      </c>
      <c r="B211" s="46" t="s">
        <v>305</v>
      </c>
      <c r="C211" s="47" t="s">
        <v>47</v>
      </c>
      <c r="D211" s="48">
        <v>3</v>
      </c>
      <c r="E211" s="49">
        <v>82.35</v>
      </c>
      <c r="F211" s="49">
        <f t="shared" si="15"/>
        <v>247.04999999999998</v>
      </c>
      <c r="G211" s="49">
        <f t="shared" si="18"/>
        <v>107.5</v>
      </c>
      <c r="H211" s="50">
        <f t="shared" si="17"/>
        <v>322.5</v>
      </c>
      <c r="I211" s="13" t="s">
        <v>375</v>
      </c>
    </row>
    <row r="212" spans="1:9" ht="33.75">
      <c r="A212" s="145" t="s">
        <v>308</v>
      </c>
      <c r="B212" s="146" t="s">
        <v>309</v>
      </c>
      <c r="C212" s="161" t="s">
        <v>282</v>
      </c>
      <c r="D212" s="148">
        <v>182</v>
      </c>
      <c r="E212" s="149">
        <v>7.33</v>
      </c>
      <c r="F212" s="149">
        <f t="shared" si="15"/>
        <v>1334.06</v>
      </c>
      <c r="G212" s="149">
        <f t="shared" si="18"/>
        <v>9.57</v>
      </c>
      <c r="H212" s="150">
        <f t="shared" si="17"/>
        <v>1741.74</v>
      </c>
      <c r="I212" s="13" t="s">
        <v>375</v>
      </c>
    </row>
    <row r="213" spans="1:9" ht="33.75">
      <c r="A213" s="45" t="s">
        <v>310</v>
      </c>
      <c r="B213" s="46" t="s">
        <v>311</v>
      </c>
      <c r="C213" s="47" t="s">
        <v>282</v>
      </c>
      <c r="D213" s="48">
        <v>1155.5</v>
      </c>
      <c r="E213" s="49">
        <v>5.93</v>
      </c>
      <c r="F213" s="49">
        <f>ROUNDUP(D213*E213,2)</f>
        <v>6852.12</v>
      </c>
      <c r="G213" s="49">
        <f t="shared" si="18"/>
        <v>7.74</v>
      </c>
      <c r="H213" s="50">
        <f t="shared" si="17"/>
        <v>8943.57</v>
      </c>
      <c r="I213" s="13" t="s">
        <v>375</v>
      </c>
    </row>
    <row r="214" spans="1:9" ht="33.75">
      <c r="A214" s="45" t="s">
        <v>312</v>
      </c>
      <c r="B214" s="46" t="s">
        <v>313</v>
      </c>
      <c r="C214" s="47" t="s">
        <v>282</v>
      </c>
      <c r="D214" s="48">
        <v>1288</v>
      </c>
      <c r="E214" s="49">
        <v>5.22</v>
      </c>
      <c r="F214" s="49">
        <f t="shared" si="15"/>
        <v>6723.36</v>
      </c>
      <c r="G214" s="49">
        <f t="shared" si="18"/>
        <v>6.81</v>
      </c>
      <c r="H214" s="50">
        <f t="shared" si="17"/>
        <v>8771.2799999999988</v>
      </c>
      <c r="I214" s="13" t="s">
        <v>375</v>
      </c>
    </row>
    <row r="215" spans="1:9" ht="33.75" customHeight="1">
      <c r="A215" s="45" t="s">
        <v>376</v>
      </c>
      <c r="B215" s="46" t="s">
        <v>377</v>
      </c>
      <c r="C215" s="47" t="s">
        <v>52</v>
      </c>
      <c r="D215" s="48">
        <v>60</v>
      </c>
      <c r="E215" s="49">
        <v>41.76</v>
      </c>
      <c r="F215" s="49">
        <f t="shared" si="15"/>
        <v>2505.6</v>
      </c>
      <c r="G215" s="49">
        <f t="shared" si="18"/>
        <v>54.51</v>
      </c>
      <c r="H215" s="50">
        <f t="shared" si="17"/>
        <v>3270.6</v>
      </c>
      <c r="I215" s="13" t="s">
        <v>375</v>
      </c>
    </row>
    <row r="216" spans="1:9">
      <c r="A216" s="39"/>
      <c r="B216" s="40" t="s">
        <v>208</v>
      </c>
      <c r="C216" s="41"/>
      <c r="D216" s="42"/>
      <c r="E216" s="43"/>
      <c r="F216" s="43"/>
      <c r="G216" s="43"/>
      <c r="H216" s="44"/>
      <c r="I216" s="12" t="s">
        <v>378</v>
      </c>
    </row>
    <row r="217" spans="1:9" ht="22.5">
      <c r="A217" s="45" t="s">
        <v>317</v>
      </c>
      <c r="B217" s="46" t="s">
        <v>318</v>
      </c>
      <c r="C217" s="47" t="s">
        <v>28</v>
      </c>
      <c r="D217" s="48">
        <v>2</v>
      </c>
      <c r="E217" s="49">
        <v>90.44</v>
      </c>
      <c r="F217" s="49">
        <f>D217*E217</f>
        <v>180.88</v>
      </c>
      <c r="G217" s="49">
        <f t="shared" ref="G217:G265" si="19">ROUND(E217*1.3054,2)</f>
        <v>118.06</v>
      </c>
      <c r="H217" s="50">
        <f>D217*G217</f>
        <v>236.12</v>
      </c>
      <c r="I217" s="13" t="s">
        <v>378</v>
      </c>
    </row>
    <row r="218" spans="1:9">
      <c r="A218" s="39"/>
      <c r="B218" s="40" t="s">
        <v>36</v>
      </c>
      <c r="C218" s="41"/>
      <c r="D218" s="42"/>
      <c r="E218" s="43"/>
      <c r="F218" s="43"/>
      <c r="G218" s="43"/>
      <c r="H218" s="44"/>
      <c r="I218" s="12" t="s">
        <v>379</v>
      </c>
    </row>
    <row r="219" spans="1:9" ht="24" customHeight="1">
      <c r="A219" s="45" t="s">
        <v>323</v>
      </c>
      <c r="B219" s="46" t="s">
        <v>324</v>
      </c>
      <c r="C219" s="47" t="s">
        <v>19</v>
      </c>
      <c r="D219" s="48">
        <v>27</v>
      </c>
      <c r="E219" s="49">
        <v>3.58</v>
      </c>
      <c r="F219" s="49">
        <f>D219*E219</f>
        <v>96.66</v>
      </c>
      <c r="G219" s="49">
        <f t="shared" si="19"/>
        <v>4.67</v>
      </c>
      <c r="H219" s="50">
        <f>D219*G219</f>
        <v>126.09</v>
      </c>
      <c r="I219" s="13" t="s">
        <v>379</v>
      </c>
    </row>
    <row r="220" spans="1:9" ht="22.5">
      <c r="A220" s="45" t="s">
        <v>380</v>
      </c>
      <c r="B220" s="46" t="s">
        <v>381</v>
      </c>
      <c r="C220" s="47" t="s">
        <v>28</v>
      </c>
      <c r="D220" s="48">
        <v>1</v>
      </c>
      <c r="E220" s="49">
        <v>1328.88</v>
      </c>
      <c r="F220" s="49">
        <f>D220*E220</f>
        <v>1328.88</v>
      </c>
      <c r="G220" s="49">
        <f t="shared" si="19"/>
        <v>1734.72</v>
      </c>
      <c r="H220" s="50">
        <f>D220*G220</f>
        <v>1734.72</v>
      </c>
      <c r="I220" s="13" t="s">
        <v>379</v>
      </c>
    </row>
    <row r="221" spans="1:9" ht="22.5">
      <c r="A221" s="45" t="s">
        <v>382</v>
      </c>
      <c r="B221" s="46" t="s">
        <v>383</v>
      </c>
      <c r="C221" s="47" t="s">
        <v>28</v>
      </c>
      <c r="D221" s="48">
        <v>4</v>
      </c>
      <c r="E221" s="49">
        <v>1140.52</v>
      </c>
      <c r="F221" s="49">
        <f>D221*E221</f>
        <v>4562.08</v>
      </c>
      <c r="G221" s="49">
        <f t="shared" si="19"/>
        <v>1488.83</v>
      </c>
      <c r="H221" s="50">
        <f>D221*G221</f>
        <v>5955.32</v>
      </c>
      <c r="I221" s="13" t="s">
        <v>379</v>
      </c>
    </row>
    <row r="222" spans="1:9" ht="22.5">
      <c r="A222" s="45" t="s">
        <v>384</v>
      </c>
      <c r="B222" s="46" t="s">
        <v>385</v>
      </c>
      <c r="C222" s="47" t="s">
        <v>28</v>
      </c>
      <c r="D222" s="48">
        <v>14.5</v>
      </c>
      <c r="E222" s="49">
        <v>424.66</v>
      </c>
      <c r="F222" s="49">
        <f>D222*E222</f>
        <v>6157.5700000000006</v>
      </c>
      <c r="G222" s="49">
        <f t="shared" si="19"/>
        <v>554.35</v>
      </c>
      <c r="H222" s="50">
        <f>D222*G222</f>
        <v>8038.0750000000007</v>
      </c>
      <c r="I222" s="13" t="s">
        <v>379</v>
      </c>
    </row>
    <row r="223" spans="1:9" ht="33.75">
      <c r="A223" s="45" t="s">
        <v>386</v>
      </c>
      <c r="B223" s="46" t="s">
        <v>387</v>
      </c>
      <c r="C223" s="47" t="s">
        <v>28</v>
      </c>
      <c r="D223" s="48">
        <v>1</v>
      </c>
      <c r="E223" s="49">
        <v>4109.08</v>
      </c>
      <c r="F223" s="49">
        <f>D223*E223</f>
        <v>4109.08</v>
      </c>
      <c r="G223" s="49">
        <f t="shared" si="19"/>
        <v>5363.99</v>
      </c>
      <c r="H223" s="50">
        <f>D223*G223</f>
        <v>5363.99</v>
      </c>
      <c r="I223" s="13" t="s">
        <v>379</v>
      </c>
    </row>
    <row r="224" spans="1:9">
      <c r="A224" s="53"/>
      <c r="B224" s="54" t="s">
        <v>248</v>
      </c>
      <c r="C224" s="55"/>
      <c r="D224" s="56"/>
      <c r="E224" s="57"/>
      <c r="F224" s="57">
        <f>SUM(F225:F230)</f>
        <v>3441.5099999999998</v>
      </c>
      <c r="G224" s="57"/>
      <c r="H224" s="58">
        <f>SUM(H225:H230)</f>
        <v>4163.55</v>
      </c>
      <c r="I224" s="14" t="s">
        <v>388</v>
      </c>
    </row>
    <row r="225" spans="1:9">
      <c r="A225" s="39"/>
      <c r="B225" s="40" t="s">
        <v>250</v>
      </c>
      <c r="C225" s="41"/>
      <c r="D225" s="42"/>
      <c r="E225" s="43"/>
      <c r="F225" s="43"/>
      <c r="G225" s="43"/>
      <c r="H225" s="44"/>
      <c r="I225" s="12" t="s">
        <v>389</v>
      </c>
    </row>
    <row r="226" spans="1:9">
      <c r="A226" s="45" t="s">
        <v>357</v>
      </c>
      <c r="B226" s="51" t="s">
        <v>358</v>
      </c>
      <c r="C226" s="47" t="s">
        <v>28</v>
      </c>
      <c r="D226" s="48">
        <v>32</v>
      </c>
      <c r="E226" s="49">
        <v>6.72</v>
      </c>
      <c r="F226" s="49">
        <f>D226*E226</f>
        <v>215.04</v>
      </c>
      <c r="G226" s="49">
        <f>ROUND(E226*1.2098,2)</f>
        <v>8.1300000000000008</v>
      </c>
      <c r="H226" s="50">
        <f>D226*G226</f>
        <v>260.16000000000003</v>
      </c>
      <c r="I226" s="13" t="s">
        <v>389</v>
      </c>
    </row>
    <row r="227" spans="1:9">
      <c r="A227" s="45" t="s">
        <v>390</v>
      </c>
      <c r="B227" s="51" t="s">
        <v>391</v>
      </c>
      <c r="C227" s="47" t="s">
        <v>28</v>
      </c>
      <c r="D227" s="48">
        <v>1</v>
      </c>
      <c r="E227" s="49">
        <v>1038.1600000000001</v>
      </c>
      <c r="F227" s="49">
        <f>D227*E227</f>
        <v>1038.1600000000001</v>
      </c>
      <c r="G227" s="49">
        <f>ROUND(E227*1.2098,2)</f>
        <v>1255.97</v>
      </c>
      <c r="H227" s="50">
        <f>D227*G227</f>
        <v>1255.97</v>
      </c>
      <c r="I227" s="13" t="s">
        <v>389</v>
      </c>
    </row>
    <row r="228" spans="1:9">
      <c r="A228" s="45" t="s">
        <v>392</v>
      </c>
      <c r="B228" s="51" t="s">
        <v>393</v>
      </c>
      <c r="C228" s="47" t="s">
        <v>28</v>
      </c>
      <c r="D228" s="48">
        <v>1</v>
      </c>
      <c r="E228" s="49">
        <v>806.15</v>
      </c>
      <c r="F228" s="49">
        <f>D228*E228</f>
        <v>806.15</v>
      </c>
      <c r="G228" s="49">
        <f>ROUND(E228*1.2098,2)</f>
        <v>975.28</v>
      </c>
      <c r="H228" s="50">
        <f>D228*G228</f>
        <v>975.28</v>
      </c>
      <c r="I228" s="13" t="s">
        <v>389</v>
      </c>
    </row>
    <row r="229" spans="1:9">
      <c r="A229" s="45" t="s">
        <v>343</v>
      </c>
      <c r="B229" s="51" t="s">
        <v>344</v>
      </c>
      <c r="C229" s="47" t="s">
        <v>28</v>
      </c>
      <c r="D229" s="48">
        <v>2</v>
      </c>
      <c r="E229" s="49">
        <v>659.32</v>
      </c>
      <c r="F229" s="49">
        <f>D229*E229</f>
        <v>1318.64</v>
      </c>
      <c r="G229" s="49">
        <f>ROUND(E229*1.2098,2)</f>
        <v>797.65</v>
      </c>
      <c r="H229" s="52">
        <f>D229*G229</f>
        <v>1595.3</v>
      </c>
      <c r="I229" s="13" t="s">
        <v>389</v>
      </c>
    </row>
    <row r="230" spans="1:9">
      <c r="A230" s="45" t="s">
        <v>355</v>
      </c>
      <c r="B230" s="51" t="s">
        <v>356</v>
      </c>
      <c r="C230" s="47" t="s">
        <v>28</v>
      </c>
      <c r="D230" s="48">
        <v>4</v>
      </c>
      <c r="E230" s="49">
        <v>15.88</v>
      </c>
      <c r="F230" s="49">
        <f>D230*E230</f>
        <v>63.52</v>
      </c>
      <c r="G230" s="49">
        <f>ROUND(E230*1.2098,2)</f>
        <v>19.21</v>
      </c>
      <c r="H230" s="50">
        <f>D230*G230</f>
        <v>76.84</v>
      </c>
      <c r="I230" s="13" t="s">
        <v>389</v>
      </c>
    </row>
    <row r="231" spans="1:9">
      <c r="A231" s="33"/>
      <c r="B231" s="34" t="s">
        <v>394</v>
      </c>
      <c r="C231" s="35"/>
      <c r="D231" s="36"/>
      <c r="E231" s="37"/>
      <c r="F231" s="37">
        <f>F232+F266</f>
        <v>176554.68</v>
      </c>
      <c r="G231" s="37"/>
      <c r="H231" s="38">
        <f>H232+H266</f>
        <v>228479.50000000003</v>
      </c>
      <c r="I231" s="11" t="s">
        <v>395</v>
      </c>
    </row>
    <row r="232" spans="1:9">
      <c r="A232" s="53"/>
      <c r="B232" s="54" t="s">
        <v>162</v>
      </c>
      <c r="C232" s="55"/>
      <c r="D232" s="56"/>
      <c r="E232" s="57"/>
      <c r="F232" s="57">
        <f>SUM(F233:F265)</f>
        <v>156015.03</v>
      </c>
      <c r="G232" s="57"/>
      <c r="H232" s="58">
        <f>SUM(H233:H265)</f>
        <v>203630.82000000004</v>
      </c>
      <c r="I232" s="14" t="s">
        <v>396</v>
      </c>
    </row>
    <row r="233" spans="1:9">
      <c r="A233" s="39"/>
      <c r="B233" s="40" t="s">
        <v>278</v>
      </c>
      <c r="C233" s="41"/>
      <c r="D233" s="42"/>
      <c r="E233" s="43"/>
      <c r="F233" s="43"/>
      <c r="G233" s="43"/>
      <c r="H233" s="44"/>
      <c r="I233" s="12" t="s">
        <v>397</v>
      </c>
    </row>
    <row r="234" spans="1:9" ht="22.5">
      <c r="A234" s="45" t="s">
        <v>369</v>
      </c>
      <c r="B234" s="46" t="s">
        <v>370</v>
      </c>
      <c r="C234" s="47" t="s">
        <v>52</v>
      </c>
      <c r="D234" s="48">
        <v>1.5</v>
      </c>
      <c r="E234" s="49">
        <v>49.85</v>
      </c>
      <c r="F234" s="49">
        <f>ROUND(D234*E234,2)</f>
        <v>74.78</v>
      </c>
      <c r="G234" s="49">
        <f t="shared" si="19"/>
        <v>65.069999999999993</v>
      </c>
      <c r="H234" s="50">
        <f>D234*G234</f>
        <v>97.60499999999999</v>
      </c>
      <c r="I234" s="13" t="s">
        <v>397</v>
      </c>
    </row>
    <row r="235" spans="1:9">
      <c r="A235" s="39"/>
      <c r="B235" s="40" t="s">
        <v>43</v>
      </c>
      <c r="C235" s="41"/>
      <c r="D235" s="42"/>
      <c r="E235" s="43"/>
      <c r="F235" s="43"/>
      <c r="G235" s="43"/>
      <c r="H235" s="44"/>
      <c r="I235" s="12" t="s">
        <v>398</v>
      </c>
    </row>
    <row r="236" spans="1:9">
      <c r="A236" s="145" t="s">
        <v>176</v>
      </c>
      <c r="B236" s="146" t="s">
        <v>177</v>
      </c>
      <c r="C236" s="161" t="s">
        <v>47</v>
      </c>
      <c r="D236" s="148">
        <v>8.5</v>
      </c>
      <c r="E236" s="149">
        <v>47.63</v>
      </c>
      <c r="F236" s="149">
        <f>ROUND(D236*E236,2)</f>
        <v>404.86</v>
      </c>
      <c r="G236" s="149">
        <f t="shared" si="19"/>
        <v>62.18</v>
      </c>
      <c r="H236" s="150">
        <f t="shared" ref="H236:H241" si="20">D236*G236</f>
        <v>528.53</v>
      </c>
      <c r="I236" s="13" t="s">
        <v>398</v>
      </c>
    </row>
    <row r="237" spans="1:9" ht="45">
      <c r="A237" s="45" t="s">
        <v>178</v>
      </c>
      <c r="B237" s="46" t="s">
        <v>179</v>
      </c>
      <c r="C237" s="47" t="s">
        <v>47</v>
      </c>
      <c r="D237" s="48">
        <v>83.5</v>
      </c>
      <c r="E237" s="49">
        <v>8.73</v>
      </c>
      <c r="F237" s="49">
        <f t="shared" ref="F237:F265" si="21">ROUND(D237*E237,2)</f>
        <v>728.96</v>
      </c>
      <c r="G237" s="49">
        <f t="shared" si="19"/>
        <v>11.4</v>
      </c>
      <c r="H237" s="50">
        <f t="shared" si="20"/>
        <v>951.9</v>
      </c>
      <c r="I237" s="13" t="s">
        <v>398</v>
      </c>
    </row>
    <row r="238" spans="1:9" ht="22.5">
      <c r="A238" s="45" t="s">
        <v>184</v>
      </c>
      <c r="B238" s="46" t="s">
        <v>185</v>
      </c>
      <c r="C238" s="47" t="s">
        <v>47</v>
      </c>
      <c r="D238" s="48">
        <v>25</v>
      </c>
      <c r="E238" s="49">
        <v>17.690000000000001</v>
      </c>
      <c r="F238" s="49">
        <f t="shared" si="21"/>
        <v>442.25</v>
      </c>
      <c r="G238" s="49">
        <f t="shared" si="19"/>
        <v>23.09</v>
      </c>
      <c r="H238" s="50">
        <f t="shared" si="20"/>
        <v>577.25</v>
      </c>
      <c r="I238" s="13" t="s">
        <v>398</v>
      </c>
    </row>
    <row r="239" spans="1:9" ht="24.75" customHeight="1">
      <c r="A239" s="45" t="s">
        <v>186</v>
      </c>
      <c r="B239" s="46" t="s">
        <v>187</v>
      </c>
      <c r="C239" s="47" t="s">
        <v>47</v>
      </c>
      <c r="D239" s="48">
        <v>87</v>
      </c>
      <c r="E239" s="49">
        <v>1.45</v>
      </c>
      <c r="F239" s="49">
        <f t="shared" si="21"/>
        <v>126.15</v>
      </c>
      <c r="G239" s="49">
        <f t="shared" si="19"/>
        <v>1.89</v>
      </c>
      <c r="H239" s="50">
        <f t="shared" si="20"/>
        <v>164.42999999999998</v>
      </c>
      <c r="I239" s="13" t="s">
        <v>398</v>
      </c>
    </row>
    <row r="240" spans="1:9" ht="22.5">
      <c r="A240" s="45" t="s">
        <v>188</v>
      </c>
      <c r="B240" s="46" t="s">
        <v>189</v>
      </c>
      <c r="C240" s="47" t="s">
        <v>47</v>
      </c>
      <c r="D240" s="48">
        <v>87</v>
      </c>
      <c r="E240" s="49">
        <v>3.33</v>
      </c>
      <c r="F240" s="49">
        <f t="shared" si="21"/>
        <v>289.70999999999998</v>
      </c>
      <c r="G240" s="49">
        <f t="shared" si="19"/>
        <v>4.3499999999999996</v>
      </c>
      <c r="H240" s="50">
        <f t="shared" si="20"/>
        <v>378.45</v>
      </c>
      <c r="I240" s="13" t="s">
        <v>398</v>
      </c>
    </row>
    <row r="241" spans="1:9" ht="22.5">
      <c r="A241" s="45" t="s">
        <v>190</v>
      </c>
      <c r="B241" s="46" t="s">
        <v>191</v>
      </c>
      <c r="C241" s="47" t="s">
        <v>47</v>
      </c>
      <c r="D241" s="48">
        <v>87</v>
      </c>
      <c r="E241" s="49">
        <v>0.75</v>
      </c>
      <c r="F241" s="49">
        <f t="shared" si="21"/>
        <v>65.25</v>
      </c>
      <c r="G241" s="49">
        <f t="shared" si="19"/>
        <v>0.98</v>
      </c>
      <c r="H241" s="50">
        <f t="shared" si="20"/>
        <v>85.26</v>
      </c>
      <c r="I241" s="13" t="s">
        <v>398</v>
      </c>
    </row>
    <row r="242" spans="1:9">
      <c r="A242" s="39"/>
      <c r="B242" s="40" t="s">
        <v>200</v>
      </c>
      <c r="C242" s="41"/>
      <c r="D242" s="42"/>
      <c r="E242" s="43"/>
      <c r="F242" s="43"/>
      <c r="G242" s="43"/>
      <c r="H242" s="44"/>
      <c r="I242" s="12" t="s">
        <v>399</v>
      </c>
    </row>
    <row r="243" spans="1:9" ht="33.75" customHeight="1">
      <c r="A243" s="45" t="s">
        <v>294</v>
      </c>
      <c r="B243" s="46" t="s">
        <v>295</v>
      </c>
      <c r="C243" s="47" t="s">
        <v>19</v>
      </c>
      <c r="D243" s="48">
        <v>418.5</v>
      </c>
      <c r="E243" s="49">
        <v>44.31</v>
      </c>
      <c r="F243" s="49">
        <f t="shared" si="21"/>
        <v>18543.740000000002</v>
      </c>
      <c r="G243" s="49">
        <f t="shared" si="19"/>
        <v>57.84</v>
      </c>
      <c r="H243" s="50">
        <f t="shared" ref="H243:H248" si="22">D243*G243</f>
        <v>24206.04</v>
      </c>
      <c r="I243" s="13" t="s">
        <v>399</v>
      </c>
    </row>
    <row r="244" spans="1:9" ht="22.5">
      <c r="A244" s="45" t="s">
        <v>300</v>
      </c>
      <c r="B244" s="46" t="s">
        <v>301</v>
      </c>
      <c r="C244" s="47" t="s">
        <v>47</v>
      </c>
      <c r="D244" s="48">
        <v>72</v>
      </c>
      <c r="E244" s="49">
        <v>436.34</v>
      </c>
      <c r="F244" s="49">
        <f t="shared" si="21"/>
        <v>31416.48</v>
      </c>
      <c r="G244" s="49">
        <f t="shared" si="19"/>
        <v>569.6</v>
      </c>
      <c r="H244" s="50">
        <f t="shared" si="22"/>
        <v>41011.200000000004</v>
      </c>
      <c r="I244" s="13" t="s">
        <v>399</v>
      </c>
    </row>
    <row r="245" spans="1:9" ht="33.75">
      <c r="A245" s="45" t="s">
        <v>306</v>
      </c>
      <c r="B245" s="46" t="s">
        <v>307</v>
      </c>
      <c r="C245" s="47" t="s">
        <v>282</v>
      </c>
      <c r="D245" s="48">
        <v>190</v>
      </c>
      <c r="E245" s="49">
        <v>7.67</v>
      </c>
      <c r="F245" s="49">
        <f t="shared" si="21"/>
        <v>1457.3</v>
      </c>
      <c r="G245" s="49">
        <f t="shared" si="19"/>
        <v>10.01</v>
      </c>
      <c r="H245" s="50">
        <f t="shared" si="22"/>
        <v>1901.8999999999999</v>
      </c>
      <c r="I245" s="13" t="s">
        <v>399</v>
      </c>
    </row>
    <row r="246" spans="1:9" ht="33.75">
      <c r="A246" s="45" t="s">
        <v>312</v>
      </c>
      <c r="B246" s="46" t="s">
        <v>313</v>
      </c>
      <c r="C246" s="47" t="s">
        <v>282</v>
      </c>
      <c r="D246" s="48">
        <v>6756</v>
      </c>
      <c r="E246" s="49">
        <v>5.22</v>
      </c>
      <c r="F246" s="49">
        <f t="shared" si="21"/>
        <v>35266.32</v>
      </c>
      <c r="G246" s="49">
        <f t="shared" si="19"/>
        <v>6.81</v>
      </c>
      <c r="H246" s="50">
        <f t="shared" si="22"/>
        <v>46008.36</v>
      </c>
      <c r="I246" s="13" t="s">
        <v>399</v>
      </c>
    </row>
    <row r="247" spans="1:9" ht="33.75">
      <c r="A247" s="45" t="s">
        <v>308</v>
      </c>
      <c r="B247" s="46" t="s">
        <v>309</v>
      </c>
      <c r="C247" s="47" t="s">
        <v>282</v>
      </c>
      <c r="D247" s="48">
        <v>24</v>
      </c>
      <c r="E247" s="49">
        <v>7.33</v>
      </c>
      <c r="F247" s="49">
        <f t="shared" si="21"/>
        <v>175.92</v>
      </c>
      <c r="G247" s="49">
        <f t="shared" si="19"/>
        <v>9.57</v>
      </c>
      <c r="H247" s="50">
        <f t="shared" si="22"/>
        <v>229.68</v>
      </c>
      <c r="I247" s="13" t="s">
        <v>399</v>
      </c>
    </row>
    <row r="248" spans="1:9" ht="35.25" customHeight="1">
      <c r="A248" s="45" t="s">
        <v>400</v>
      </c>
      <c r="B248" s="46" t="s">
        <v>401</v>
      </c>
      <c r="C248" s="47" t="s">
        <v>52</v>
      </c>
      <c r="D248" s="48">
        <v>48</v>
      </c>
      <c r="E248" s="49">
        <v>53.33</v>
      </c>
      <c r="F248" s="49">
        <f t="shared" si="21"/>
        <v>2559.84</v>
      </c>
      <c r="G248" s="49">
        <f t="shared" si="19"/>
        <v>69.62</v>
      </c>
      <c r="H248" s="50">
        <f t="shared" si="22"/>
        <v>3341.76</v>
      </c>
      <c r="I248" s="13" t="s">
        <v>399</v>
      </c>
    </row>
    <row r="249" spans="1:9">
      <c r="A249" s="39"/>
      <c r="B249" s="40" t="s">
        <v>278</v>
      </c>
      <c r="C249" s="41"/>
      <c r="D249" s="42"/>
      <c r="E249" s="43"/>
      <c r="F249" s="43"/>
      <c r="G249" s="43"/>
      <c r="H249" s="44"/>
      <c r="I249" s="12" t="s">
        <v>402</v>
      </c>
    </row>
    <row r="250" spans="1:9" ht="33.75">
      <c r="A250" s="45" t="s">
        <v>280</v>
      </c>
      <c r="B250" s="46" t="s">
        <v>281</v>
      </c>
      <c r="C250" s="47" t="s">
        <v>282</v>
      </c>
      <c r="D250" s="48">
        <v>808.5</v>
      </c>
      <c r="E250" s="49">
        <v>1.35</v>
      </c>
      <c r="F250" s="49">
        <f t="shared" si="21"/>
        <v>1091.48</v>
      </c>
      <c r="G250" s="49">
        <f t="shared" si="19"/>
        <v>1.76</v>
      </c>
      <c r="H250" s="50">
        <f>D250*G250</f>
        <v>1422.96</v>
      </c>
      <c r="I250" s="13" t="s">
        <v>402</v>
      </c>
    </row>
    <row r="251" spans="1:9" ht="22.5">
      <c r="A251" s="45" t="s">
        <v>403</v>
      </c>
      <c r="B251" s="46" t="s">
        <v>404</v>
      </c>
      <c r="C251" s="47" t="s">
        <v>52</v>
      </c>
      <c r="D251" s="48">
        <v>12</v>
      </c>
      <c r="E251" s="49">
        <v>3.61</v>
      </c>
      <c r="F251" s="49">
        <f t="shared" si="21"/>
        <v>43.32</v>
      </c>
      <c r="G251" s="49">
        <f t="shared" si="19"/>
        <v>4.71</v>
      </c>
      <c r="H251" s="50">
        <f>D251*G251</f>
        <v>56.519999999999996</v>
      </c>
      <c r="I251" s="13" t="s">
        <v>402</v>
      </c>
    </row>
    <row r="252" spans="1:9" ht="22.5">
      <c r="A252" s="45" t="s">
        <v>405</v>
      </c>
      <c r="B252" s="46" t="s">
        <v>406</v>
      </c>
      <c r="C252" s="47" t="s">
        <v>28</v>
      </c>
      <c r="D252" s="48">
        <v>1</v>
      </c>
      <c r="E252" s="49">
        <v>405.54</v>
      </c>
      <c r="F252" s="49">
        <f t="shared" si="21"/>
        <v>405.54</v>
      </c>
      <c r="G252" s="49">
        <f t="shared" si="19"/>
        <v>529.39</v>
      </c>
      <c r="H252" s="50">
        <f>D252*G252</f>
        <v>529.39</v>
      </c>
      <c r="I252" s="13" t="s">
        <v>402</v>
      </c>
    </row>
    <row r="253" spans="1:9" ht="22.5">
      <c r="A253" s="145" t="s">
        <v>317</v>
      </c>
      <c r="B253" s="146" t="s">
        <v>318</v>
      </c>
      <c r="C253" s="161" t="s">
        <v>28</v>
      </c>
      <c r="D253" s="148">
        <v>1</v>
      </c>
      <c r="E253" s="149">
        <v>90.44</v>
      </c>
      <c r="F253" s="149">
        <f t="shared" si="21"/>
        <v>90.44</v>
      </c>
      <c r="G253" s="149">
        <f t="shared" si="19"/>
        <v>118.06</v>
      </c>
      <c r="H253" s="150">
        <f>D253*G253</f>
        <v>118.06</v>
      </c>
      <c r="I253" s="13" t="s">
        <v>402</v>
      </c>
    </row>
    <row r="254" spans="1:9">
      <c r="A254" s="39"/>
      <c r="B254" s="40" t="s">
        <v>29</v>
      </c>
      <c r="C254" s="41"/>
      <c r="D254" s="42"/>
      <c r="E254" s="43"/>
      <c r="F254" s="43"/>
      <c r="G254" s="43"/>
      <c r="H254" s="44"/>
      <c r="I254" s="12" t="s">
        <v>407</v>
      </c>
    </row>
    <row r="255" spans="1:9" ht="24" customHeight="1">
      <c r="A255" s="45" t="s">
        <v>320</v>
      </c>
      <c r="B255" s="46" t="s">
        <v>321</v>
      </c>
      <c r="C255" s="47" t="s">
        <v>19</v>
      </c>
      <c r="D255" s="48">
        <v>20.5</v>
      </c>
      <c r="E255" s="49">
        <v>145</v>
      </c>
      <c r="F255" s="49">
        <f t="shared" si="21"/>
        <v>2972.5</v>
      </c>
      <c r="G255" s="49">
        <f t="shared" si="19"/>
        <v>189.28</v>
      </c>
      <c r="H255" s="50">
        <f>D255*G255</f>
        <v>3880.2400000000002</v>
      </c>
      <c r="I255" s="13" t="s">
        <v>407</v>
      </c>
    </row>
    <row r="256" spans="1:9">
      <c r="A256" s="39"/>
      <c r="B256" s="40" t="s">
        <v>408</v>
      </c>
      <c r="C256" s="41"/>
      <c r="D256" s="42"/>
      <c r="E256" s="43"/>
      <c r="F256" s="43"/>
      <c r="G256" s="43"/>
      <c r="H256" s="44"/>
      <c r="I256" s="12" t="s">
        <v>409</v>
      </c>
    </row>
    <row r="257" spans="1:9" ht="22.5">
      <c r="A257" s="45" t="s">
        <v>410</v>
      </c>
      <c r="B257" s="46" t="s">
        <v>411</v>
      </c>
      <c r="C257" s="47" t="s">
        <v>52</v>
      </c>
      <c r="D257" s="48">
        <v>1</v>
      </c>
      <c r="E257" s="49">
        <v>199.74</v>
      </c>
      <c r="F257" s="49">
        <f t="shared" si="21"/>
        <v>199.74</v>
      </c>
      <c r="G257" s="49">
        <f t="shared" si="19"/>
        <v>260.74</v>
      </c>
      <c r="H257" s="50">
        <f>D257*G257</f>
        <v>260.74</v>
      </c>
      <c r="I257" s="13" t="s">
        <v>409</v>
      </c>
    </row>
    <row r="258" spans="1:9">
      <c r="A258" s="39"/>
      <c r="B258" s="40" t="s">
        <v>36</v>
      </c>
      <c r="C258" s="41"/>
      <c r="D258" s="42"/>
      <c r="E258" s="43"/>
      <c r="F258" s="43"/>
      <c r="G258" s="43"/>
      <c r="H258" s="44"/>
      <c r="I258" s="12" t="s">
        <v>412</v>
      </c>
    </row>
    <row r="259" spans="1:9" ht="24.75" customHeight="1">
      <c r="A259" s="45" t="s">
        <v>323</v>
      </c>
      <c r="B259" s="46" t="s">
        <v>324</v>
      </c>
      <c r="C259" s="47" t="s">
        <v>19</v>
      </c>
      <c r="D259" s="48">
        <v>51</v>
      </c>
      <c r="E259" s="49">
        <v>3.58</v>
      </c>
      <c r="F259" s="49">
        <f t="shared" si="21"/>
        <v>182.58</v>
      </c>
      <c r="G259" s="49">
        <f t="shared" si="19"/>
        <v>4.67</v>
      </c>
      <c r="H259" s="50">
        <f t="shared" ref="H259:H265" si="23">D259*G259</f>
        <v>238.17</v>
      </c>
      <c r="I259" s="13" t="s">
        <v>412</v>
      </c>
    </row>
    <row r="260" spans="1:9" ht="22.5">
      <c r="A260" s="45" t="s">
        <v>413</v>
      </c>
      <c r="B260" s="46" t="s">
        <v>414</v>
      </c>
      <c r="C260" s="47" t="s">
        <v>28</v>
      </c>
      <c r="D260" s="48">
        <v>4</v>
      </c>
      <c r="E260" s="49">
        <v>4528.88</v>
      </c>
      <c r="F260" s="49">
        <f t="shared" si="21"/>
        <v>18115.52</v>
      </c>
      <c r="G260" s="49">
        <f t="shared" si="19"/>
        <v>5912</v>
      </c>
      <c r="H260" s="50">
        <f t="shared" si="23"/>
        <v>23648</v>
      </c>
      <c r="I260" s="13" t="s">
        <v>412</v>
      </c>
    </row>
    <row r="261" spans="1:9" ht="22.5">
      <c r="A261" s="45" t="s">
        <v>384</v>
      </c>
      <c r="B261" s="46" t="s">
        <v>385</v>
      </c>
      <c r="C261" s="47" t="s">
        <v>28</v>
      </c>
      <c r="D261" s="48">
        <v>16.5</v>
      </c>
      <c r="E261" s="49">
        <v>424.66</v>
      </c>
      <c r="F261" s="49">
        <f t="shared" si="21"/>
        <v>7006.89</v>
      </c>
      <c r="G261" s="49">
        <f t="shared" si="19"/>
        <v>554.35</v>
      </c>
      <c r="H261" s="50">
        <f t="shared" si="23"/>
        <v>9146.7749999999996</v>
      </c>
      <c r="I261" s="13" t="s">
        <v>412</v>
      </c>
    </row>
    <row r="262" spans="1:9" ht="22.5">
      <c r="A262" s="45" t="s">
        <v>415</v>
      </c>
      <c r="B262" s="46" t="s">
        <v>416</v>
      </c>
      <c r="C262" s="47" t="s">
        <v>28</v>
      </c>
      <c r="D262" s="48">
        <v>2</v>
      </c>
      <c r="E262" s="49">
        <v>1934.78</v>
      </c>
      <c r="F262" s="49">
        <f t="shared" si="21"/>
        <v>3869.56</v>
      </c>
      <c r="G262" s="49">
        <f t="shared" si="19"/>
        <v>2525.66</v>
      </c>
      <c r="H262" s="50">
        <f t="shared" si="23"/>
        <v>5051.32</v>
      </c>
      <c r="I262" s="13" t="s">
        <v>412</v>
      </c>
    </row>
    <row r="263" spans="1:9" ht="22.5">
      <c r="A263" s="45" t="s">
        <v>417</v>
      </c>
      <c r="B263" s="46" t="s">
        <v>418</v>
      </c>
      <c r="C263" s="47" t="s">
        <v>28</v>
      </c>
      <c r="D263" s="48">
        <v>4</v>
      </c>
      <c r="E263" s="49">
        <v>576</v>
      </c>
      <c r="F263" s="49">
        <f t="shared" si="21"/>
        <v>2304</v>
      </c>
      <c r="G263" s="49">
        <f t="shared" si="19"/>
        <v>751.91</v>
      </c>
      <c r="H263" s="50">
        <f t="shared" si="23"/>
        <v>3007.64</v>
      </c>
      <c r="I263" s="13" t="s">
        <v>412</v>
      </c>
    </row>
    <row r="264" spans="1:9" ht="22.5">
      <c r="A264" s="45" t="s">
        <v>419</v>
      </c>
      <c r="B264" s="46" t="s">
        <v>420</v>
      </c>
      <c r="C264" s="47" t="s">
        <v>28</v>
      </c>
      <c r="D264" s="48">
        <v>4</v>
      </c>
      <c r="E264" s="49">
        <v>5480</v>
      </c>
      <c r="F264" s="49">
        <f t="shared" si="21"/>
        <v>21920</v>
      </c>
      <c r="G264" s="49">
        <f t="shared" si="19"/>
        <v>7153.59</v>
      </c>
      <c r="H264" s="50">
        <f t="shared" si="23"/>
        <v>28614.36</v>
      </c>
      <c r="I264" s="13" t="s">
        <v>412</v>
      </c>
    </row>
    <row r="265" spans="1:9" ht="22.5">
      <c r="A265" s="45" t="s">
        <v>421</v>
      </c>
      <c r="B265" s="46" t="s">
        <v>422</v>
      </c>
      <c r="C265" s="47" t="s">
        <v>28</v>
      </c>
      <c r="D265" s="48">
        <v>1</v>
      </c>
      <c r="E265" s="49">
        <v>6261.9</v>
      </c>
      <c r="F265" s="49">
        <f t="shared" si="21"/>
        <v>6261.9</v>
      </c>
      <c r="G265" s="49">
        <f t="shared" si="19"/>
        <v>8174.28</v>
      </c>
      <c r="H265" s="50">
        <f t="shared" si="23"/>
        <v>8174.28</v>
      </c>
      <c r="I265" s="13" t="s">
        <v>412</v>
      </c>
    </row>
    <row r="266" spans="1:9">
      <c r="A266" s="53"/>
      <c r="B266" s="54" t="s">
        <v>248</v>
      </c>
      <c r="C266" s="55"/>
      <c r="D266" s="56"/>
      <c r="E266" s="57"/>
      <c r="F266" s="57">
        <f>SUM(F267:F301)</f>
        <v>20539.650000000001</v>
      </c>
      <c r="G266" s="57"/>
      <c r="H266" s="58">
        <f>SUM(H267:H301)</f>
        <v>24848.68</v>
      </c>
      <c r="I266" s="14" t="s">
        <v>423</v>
      </c>
    </row>
    <row r="267" spans="1:9">
      <c r="A267" s="39"/>
      <c r="B267" s="40" t="s">
        <v>250</v>
      </c>
      <c r="C267" s="41"/>
      <c r="D267" s="42"/>
      <c r="E267" s="43"/>
      <c r="F267" s="43"/>
      <c r="G267" s="43"/>
      <c r="H267" s="44"/>
      <c r="I267" s="12" t="s">
        <v>424</v>
      </c>
    </row>
    <row r="268" spans="1:9">
      <c r="A268" s="45" t="s">
        <v>425</v>
      </c>
      <c r="B268" s="46" t="s">
        <v>426</v>
      </c>
      <c r="C268" s="47" t="s">
        <v>28</v>
      </c>
      <c r="D268" s="48">
        <v>4</v>
      </c>
      <c r="E268" s="49">
        <v>30.11</v>
      </c>
      <c r="F268" s="49">
        <f t="shared" ref="F268:F301" si="24">D268*E268</f>
        <v>120.44</v>
      </c>
      <c r="G268" s="49">
        <f>ROUND(E268*1.2098,2)</f>
        <v>36.43</v>
      </c>
      <c r="H268" s="50">
        <f t="shared" ref="H268:H301" si="25">D268*G268</f>
        <v>145.72</v>
      </c>
      <c r="I268" s="13" t="s">
        <v>424</v>
      </c>
    </row>
    <row r="269" spans="1:9">
      <c r="A269" s="45" t="s">
        <v>427</v>
      </c>
      <c r="B269" s="46" t="s">
        <v>428</v>
      </c>
      <c r="C269" s="47" t="s">
        <v>28</v>
      </c>
      <c r="D269" s="48">
        <v>32</v>
      </c>
      <c r="E269" s="49">
        <v>12.72</v>
      </c>
      <c r="F269" s="49">
        <f t="shared" si="24"/>
        <v>407.04</v>
      </c>
      <c r="G269" s="49">
        <f t="shared" ref="G269:G301" si="26">ROUND(E269*1.2098,2)</f>
        <v>15.39</v>
      </c>
      <c r="H269" s="50">
        <f t="shared" si="25"/>
        <v>492.48</v>
      </c>
      <c r="I269" s="13" t="s">
        <v>424</v>
      </c>
    </row>
    <row r="270" spans="1:9">
      <c r="A270" s="45" t="s">
        <v>429</v>
      </c>
      <c r="B270" s="46" t="s">
        <v>430</v>
      </c>
      <c r="C270" s="47" t="s">
        <v>259</v>
      </c>
      <c r="D270" s="48">
        <v>14</v>
      </c>
      <c r="E270" s="49">
        <v>9.1199999999999992</v>
      </c>
      <c r="F270" s="49">
        <f t="shared" si="24"/>
        <v>127.67999999999999</v>
      </c>
      <c r="G270" s="49">
        <f t="shared" si="26"/>
        <v>11.03</v>
      </c>
      <c r="H270" s="50">
        <f t="shared" si="25"/>
        <v>154.41999999999999</v>
      </c>
      <c r="I270" s="13" t="s">
        <v>424</v>
      </c>
    </row>
    <row r="271" spans="1:9">
      <c r="A271" s="45" t="s">
        <v>431</v>
      </c>
      <c r="B271" s="46" t="s">
        <v>432</v>
      </c>
      <c r="C271" s="47" t="s">
        <v>254</v>
      </c>
      <c r="D271" s="48">
        <v>11</v>
      </c>
      <c r="E271" s="49">
        <v>11.47</v>
      </c>
      <c r="F271" s="49">
        <f t="shared" si="24"/>
        <v>126.17</v>
      </c>
      <c r="G271" s="49">
        <f t="shared" si="26"/>
        <v>13.88</v>
      </c>
      <c r="H271" s="50">
        <f t="shared" si="25"/>
        <v>152.68</v>
      </c>
      <c r="I271" s="13" t="s">
        <v>424</v>
      </c>
    </row>
    <row r="272" spans="1:9" ht="22.5">
      <c r="A272" s="45" t="s">
        <v>433</v>
      </c>
      <c r="B272" s="46" t="s">
        <v>434</v>
      </c>
      <c r="C272" s="47" t="s">
        <v>259</v>
      </c>
      <c r="D272" s="48">
        <v>4</v>
      </c>
      <c r="E272" s="49">
        <v>49.75</v>
      </c>
      <c r="F272" s="49">
        <f t="shared" si="24"/>
        <v>199</v>
      </c>
      <c r="G272" s="49">
        <f t="shared" si="26"/>
        <v>60.19</v>
      </c>
      <c r="H272" s="50">
        <f t="shared" si="25"/>
        <v>240.76</v>
      </c>
      <c r="I272" s="13" t="s">
        <v>424</v>
      </c>
    </row>
    <row r="273" spans="1:9">
      <c r="A273" s="45" t="s">
        <v>435</v>
      </c>
      <c r="B273" s="46" t="s">
        <v>436</v>
      </c>
      <c r="C273" s="47" t="s">
        <v>28</v>
      </c>
      <c r="D273" s="48">
        <v>1</v>
      </c>
      <c r="E273" s="49">
        <v>292.16000000000003</v>
      </c>
      <c r="F273" s="49">
        <f t="shared" si="24"/>
        <v>292.16000000000003</v>
      </c>
      <c r="G273" s="49">
        <f t="shared" si="26"/>
        <v>353.46</v>
      </c>
      <c r="H273" s="50">
        <f t="shared" si="25"/>
        <v>353.46</v>
      </c>
      <c r="I273" s="13" t="s">
        <v>424</v>
      </c>
    </row>
    <row r="274" spans="1:9">
      <c r="A274" s="45" t="s">
        <v>437</v>
      </c>
      <c r="B274" s="46" t="s">
        <v>438</v>
      </c>
      <c r="C274" s="47" t="s">
        <v>28</v>
      </c>
      <c r="D274" s="48">
        <v>1</v>
      </c>
      <c r="E274" s="49">
        <v>251.1</v>
      </c>
      <c r="F274" s="49">
        <f t="shared" si="24"/>
        <v>251.1</v>
      </c>
      <c r="G274" s="49">
        <f t="shared" si="26"/>
        <v>303.77999999999997</v>
      </c>
      <c r="H274" s="50">
        <f t="shared" si="25"/>
        <v>303.77999999999997</v>
      </c>
      <c r="I274" s="13" t="s">
        <v>424</v>
      </c>
    </row>
    <row r="275" spans="1:9">
      <c r="A275" s="45" t="s">
        <v>439</v>
      </c>
      <c r="B275" s="46" t="s">
        <v>440</v>
      </c>
      <c r="C275" s="47" t="s">
        <v>28</v>
      </c>
      <c r="D275" s="48">
        <v>1</v>
      </c>
      <c r="E275" s="49">
        <v>962.48</v>
      </c>
      <c r="F275" s="49">
        <f t="shared" si="24"/>
        <v>962.48</v>
      </c>
      <c r="G275" s="49">
        <f t="shared" si="26"/>
        <v>1164.4100000000001</v>
      </c>
      <c r="H275" s="50">
        <f t="shared" si="25"/>
        <v>1164.4100000000001</v>
      </c>
      <c r="I275" s="13" t="s">
        <v>424</v>
      </c>
    </row>
    <row r="276" spans="1:9">
      <c r="A276" s="45" t="s">
        <v>441</v>
      </c>
      <c r="B276" s="46" t="s">
        <v>442</v>
      </c>
      <c r="C276" s="47" t="s">
        <v>28</v>
      </c>
      <c r="D276" s="48">
        <v>2</v>
      </c>
      <c r="E276" s="49">
        <v>274.61</v>
      </c>
      <c r="F276" s="49">
        <f t="shared" si="24"/>
        <v>549.22</v>
      </c>
      <c r="G276" s="49">
        <f t="shared" si="26"/>
        <v>332.22</v>
      </c>
      <c r="H276" s="50">
        <f t="shared" si="25"/>
        <v>664.44</v>
      </c>
      <c r="I276" s="13" t="s">
        <v>424</v>
      </c>
    </row>
    <row r="277" spans="1:9">
      <c r="A277" s="45" t="s">
        <v>443</v>
      </c>
      <c r="B277" s="46" t="s">
        <v>444</v>
      </c>
      <c r="C277" s="47" t="s">
        <v>28</v>
      </c>
      <c r="D277" s="48">
        <v>2</v>
      </c>
      <c r="E277" s="49">
        <v>538.29999999999995</v>
      </c>
      <c r="F277" s="49">
        <f t="shared" si="24"/>
        <v>1076.5999999999999</v>
      </c>
      <c r="G277" s="49">
        <f t="shared" si="26"/>
        <v>651.24</v>
      </c>
      <c r="H277" s="50">
        <f t="shared" si="25"/>
        <v>1302.48</v>
      </c>
      <c r="I277" s="13" t="s">
        <v>424</v>
      </c>
    </row>
    <row r="278" spans="1:9" ht="22.5">
      <c r="A278" s="45" t="s">
        <v>445</v>
      </c>
      <c r="B278" s="46" t="s">
        <v>446</v>
      </c>
      <c r="C278" s="47" t="s">
        <v>52</v>
      </c>
      <c r="D278" s="48">
        <v>85</v>
      </c>
      <c r="E278" s="49">
        <v>32</v>
      </c>
      <c r="F278" s="49">
        <f t="shared" si="24"/>
        <v>2720</v>
      </c>
      <c r="G278" s="49">
        <f t="shared" si="26"/>
        <v>38.71</v>
      </c>
      <c r="H278" s="50">
        <f t="shared" si="25"/>
        <v>3290.35</v>
      </c>
      <c r="I278" s="13" t="s">
        <v>424</v>
      </c>
    </row>
    <row r="279" spans="1:9" ht="22.5">
      <c r="A279" s="145" t="s">
        <v>447</v>
      </c>
      <c r="B279" s="146" t="s">
        <v>448</v>
      </c>
      <c r="C279" s="161" t="s">
        <v>254</v>
      </c>
      <c r="D279" s="148">
        <v>12</v>
      </c>
      <c r="E279" s="149">
        <v>59.29</v>
      </c>
      <c r="F279" s="149">
        <f t="shared" si="24"/>
        <v>711.48</v>
      </c>
      <c r="G279" s="149">
        <f t="shared" si="26"/>
        <v>71.73</v>
      </c>
      <c r="H279" s="150">
        <f t="shared" si="25"/>
        <v>860.76</v>
      </c>
      <c r="I279" s="13" t="s">
        <v>424</v>
      </c>
    </row>
    <row r="280" spans="1:9">
      <c r="A280" s="45" t="s">
        <v>449</v>
      </c>
      <c r="B280" s="46" t="s">
        <v>450</v>
      </c>
      <c r="C280" s="47" t="s">
        <v>28</v>
      </c>
      <c r="D280" s="48">
        <v>2</v>
      </c>
      <c r="E280" s="49">
        <v>221.1</v>
      </c>
      <c r="F280" s="49">
        <f t="shared" si="24"/>
        <v>442.2</v>
      </c>
      <c r="G280" s="49">
        <f t="shared" si="26"/>
        <v>267.49</v>
      </c>
      <c r="H280" s="50">
        <f t="shared" si="25"/>
        <v>534.98</v>
      </c>
      <c r="I280" s="13" t="s">
        <v>424</v>
      </c>
    </row>
    <row r="281" spans="1:9">
      <c r="A281" s="45" t="s">
        <v>451</v>
      </c>
      <c r="B281" s="46" t="s">
        <v>452</v>
      </c>
      <c r="C281" s="47" t="s">
        <v>28</v>
      </c>
      <c r="D281" s="48">
        <v>1</v>
      </c>
      <c r="E281" s="49">
        <v>623.41999999999996</v>
      </c>
      <c r="F281" s="49">
        <f t="shared" si="24"/>
        <v>623.41999999999996</v>
      </c>
      <c r="G281" s="49">
        <f t="shared" si="26"/>
        <v>754.21</v>
      </c>
      <c r="H281" s="50">
        <f t="shared" si="25"/>
        <v>754.21</v>
      </c>
      <c r="I281" s="13" t="s">
        <v>424</v>
      </c>
    </row>
    <row r="282" spans="1:9">
      <c r="A282" s="45" t="s">
        <v>453</v>
      </c>
      <c r="B282" s="46" t="s">
        <v>454</v>
      </c>
      <c r="C282" s="47" t="s">
        <v>28</v>
      </c>
      <c r="D282" s="48">
        <v>1</v>
      </c>
      <c r="E282" s="49">
        <v>335.5</v>
      </c>
      <c r="F282" s="49">
        <f t="shared" si="24"/>
        <v>335.5</v>
      </c>
      <c r="G282" s="49">
        <f t="shared" si="26"/>
        <v>405.89</v>
      </c>
      <c r="H282" s="50">
        <f t="shared" si="25"/>
        <v>405.89</v>
      </c>
      <c r="I282" s="13" t="s">
        <v>424</v>
      </c>
    </row>
    <row r="283" spans="1:9">
      <c r="A283" s="45" t="s">
        <v>455</v>
      </c>
      <c r="B283" s="46" t="s">
        <v>456</v>
      </c>
      <c r="C283" s="47" t="s">
        <v>28</v>
      </c>
      <c r="D283" s="48">
        <v>1</v>
      </c>
      <c r="E283" s="49">
        <v>225.59</v>
      </c>
      <c r="F283" s="49">
        <f t="shared" si="24"/>
        <v>225.59</v>
      </c>
      <c r="G283" s="49">
        <f t="shared" si="26"/>
        <v>272.92</v>
      </c>
      <c r="H283" s="50">
        <f t="shared" si="25"/>
        <v>272.92</v>
      </c>
      <c r="I283" s="13" t="s">
        <v>424</v>
      </c>
    </row>
    <row r="284" spans="1:9">
      <c r="A284" s="45" t="s">
        <v>457</v>
      </c>
      <c r="B284" s="46" t="s">
        <v>458</v>
      </c>
      <c r="C284" s="47" t="s">
        <v>28</v>
      </c>
      <c r="D284" s="48">
        <v>14</v>
      </c>
      <c r="E284" s="49">
        <v>308.56</v>
      </c>
      <c r="F284" s="49">
        <f t="shared" si="24"/>
        <v>4319.84</v>
      </c>
      <c r="G284" s="49">
        <f t="shared" si="26"/>
        <v>373.3</v>
      </c>
      <c r="H284" s="50">
        <f t="shared" si="25"/>
        <v>5226.2</v>
      </c>
      <c r="I284" s="13" t="s">
        <v>424</v>
      </c>
    </row>
    <row r="285" spans="1:9">
      <c r="A285" s="45" t="s">
        <v>459</v>
      </c>
      <c r="B285" s="46" t="s">
        <v>460</v>
      </c>
      <c r="C285" s="47" t="s">
        <v>28</v>
      </c>
      <c r="D285" s="48">
        <v>1</v>
      </c>
      <c r="E285" s="49">
        <v>2139.52</v>
      </c>
      <c r="F285" s="49">
        <f t="shared" si="24"/>
        <v>2139.52</v>
      </c>
      <c r="G285" s="49">
        <f t="shared" si="26"/>
        <v>2588.39</v>
      </c>
      <c r="H285" s="50">
        <f t="shared" si="25"/>
        <v>2588.39</v>
      </c>
      <c r="I285" s="13" t="s">
        <v>424</v>
      </c>
    </row>
    <row r="286" spans="1:9">
      <c r="A286" s="45" t="s">
        <v>355</v>
      </c>
      <c r="B286" s="46" t="s">
        <v>356</v>
      </c>
      <c r="C286" s="47" t="s">
        <v>28</v>
      </c>
      <c r="D286" s="48">
        <v>9</v>
      </c>
      <c r="E286" s="49">
        <v>15.88</v>
      </c>
      <c r="F286" s="49">
        <f t="shared" si="24"/>
        <v>142.92000000000002</v>
      </c>
      <c r="G286" s="49">
        <f t="shared" si="26"/>
        <v>19.21</v>
      </c>
      <c r="H286" s="50">
        <f t="shared" si="25"/>
        <v>172.89000000000001</v>
      </c>
      <c r="I286" s="13" t="s">
        <v>424</v>
      </c>
    </row>
    <row r="287" spans="1:9">
      <c r="A287" s="45" t="s">
        <v>357</v>
      </c>
      <c r="B287" s="46" t="s">
        <v>358</v>
      </c>
      <c r="C287" s="47" t="s">
        <v>28</v>
      </c>
      <c r="D287" s="48">
        <v>72</v>
      </c>
      <c r="E287" s="49">
        <v>6.72</v>
      </c>
      <c r="F287" s="49">
        <f t="shared" si="24"/>
        <v>483.84</v>
      </c>
      <c r="G287" s="49">
        <f t="shared" si="26"/>
        <v>8.1300000000000008</v>
      </c>
      <c r="H287" s="50">
        <f t="shared" si="25"/>
        <v>585.36</v>
      </c>
      <c r="I287" s="13" t="s">
        <v>424</v>
      </c>
    </row>
    <row r="288" spans="1:9" ht="22.5">
      <c r="A288" s="45" t="s">
        <v>461</v>
      </c>
      <c r="B288" s="46" t="s">
        <v>462</v>
      </c>
      <c r="C288" s="47" t="s">
        <v>259</v>
      </c>
      <c r="D288" s="48">
        <v>1</v>
      </c>
      <c r="E288" s="49">
        <v>4.21</v>
      </c>
      <c r="F288" s="49">
        <f t="shared" si="24"/>
        <v>4.21</v>
      </c>
      <c r="G288" s="49">
        <f t="shared" si="26"/>
        <v>5.09</v>
      </c>
      <c r="H288" s="50">
        <f t="shared" si="25"/>
        <v>5.09</v>
      </c>
      <c r="I288" s="13" t="s">
        <v>424</v>
      </c>
    </row>
    <row r="289" spans="1:9" ht="12.75" customHeight="1">
      <c r="A289" s="45" t="s">
        <v>463</v>
      </c>
      <c r="B289" s="46" t="s">
        <v>464</v>
      </c>
      <c r="C289" s="47" t="s">
        <v>254</v>
      </c>
      <c r="D289" s="48">
        <v>7</v>
      </c>
      <c r="E289" s="49">
        <v>4.93</v>
      </c>
      <c r="F289" s="49">
        <f t="shared" si="24"/>
        <v>34.51</v>
      </c>
      <c r="G289" s="49">
        <f t="shared" si="26"/>
        <v>5.96</v>
      </c>
      <c r="H289" s="50">
        <f t="shared" si="25"/>
        <v>41.72</v>
      </c>
      <c r="I289" s="13" t="s">
        <v>424</v>
      </c>
    </row>
    <row r="290" spans="1:9" ht="22.5">
      <c r="A290" s="45" t="s">
        <v>465</v>
      </c>
      <c r="B290" s="46" t="s">
        <v>466</v>
      </c>
      <c r="C290" s="47" t="s">
        <v>259</v>
      </c>
      <c r="D290" s="48">
        <v>1</v>
      </c>
      <c r="E290" s="49">
        <v>3.02</v>
      </c>
      <c r="F290" s="49">
        <f t="shared" si="24"/>
        <v>3.02</v>
      </c>
      <c r="G290" s="49">
        <f t="shared" si="26"/>
        <v>3.65</v>
      </c>
      <c r="H290" s="50">
        <f t="shared" si="25"/>
        <v>3.65</v>
      </c>
      <c r="I290" s="13" t="s">
        <v>424</v>
      </c>
    </row>
    <row r="291" spans="1:9" ht="22.5">
      <c r="A291" s="45" t="s">
        <v>467</v>
      </c>
      <c r="B291" s="46" t="s">
        <v>468</v>
      </c>
      <c r="C291" s="47" t="s">
        <v>259</v>
      </c>
      <c r="D291" s="48">
        <v>1</v>
      </c>
      <c r="E291" s="49">
        <v>1.57</v>
      </c>
      <c r="F291" s="49">
        <f t="shared" si="24"/>
        <v>1.57</v>
      </c>
      <c r="G291" s="49">
        <f t="shared" si="26"/>
        <v>1.9</v>
      </c>
      <c r="H291" s="50">
        <f t="shared" si="25"/>
        <v>1.9</v>
      </c>
      <c r="I291" s="13" t="s">
        <v>424</v>
      </c>
    </row>
    <row r="292" spans="1:9" ht="22.5">
      <c r="A292" s="45" t="s">
        <v>469</v>
      </c>
      <c r="B292" s="46" t="s">
        <v>470</v>
      </c>
      <c r="C292" s="47" t="s">
        <v>259</v>
      </c>
      <c r="D292" s="48">
        <v>1</v>
      </c>
      <c r="E292" s="49">
        <v>2.04</v>
      </c>
      <c r="F292" s="49">
        <f t="shared" si="24"/>
        <v>2.04</v>
      </c>
      <c r="G292" s="49">
        <f t="shared" si="26"/>
        <v>2.4700000000000002</v>
      </c>
      <c r="H292" s="50">
        <f t="shared" si="25"/>
        <v>2.4700000000000002</v>
      </c>
      <c r="I292" s="13" t="s">
        <v>424</v>
      </c>
    </row>
    <row r="293" spans="1:9">
      <c r="A293" s="45" t="s">
        <v>337</v>
      </c>
      <c r="B293" s="46" t="s">
        <v>338</v>
      </c>
      <c r="C293" s="47" t="s">
        <v>28</v>
      </c>
      <c r="D293" s="48">
        <v>1</v>
      </c>
      <c r="E293" s="49">
        <v>219.22</v>
      </c>
      <c r="F293" s="49">
        <f t="shared" si="24"/>
        <v>219.22</v>
      </c>
      <c r="G293" s="49">
        <f t="shared" si="26"/>
        <v>265.20999999999998</v>
      </c>
      <c r="H293" s="50">
        <f t="shared" si="25"/>
        <v>265.20999999999998</v>
      </c>
      <c r="I293" s="13" t="s">
        <v>424</v>
      </c>
    </row>
    <row r="294" spans="1:9">
      <c r="A294" s="45" t="s">
        <v>333</v>
      </c>
      <c r="B294" s="46" t="s">
        <v>334</v>
      </c>
      <c r="C294" s="47" t="s">
        <v>28</v>
      </c>
      <c r="D294" s="48">
        <v>1</v>
      </c>
      <c r="E294" s="49">
        <v>179.46</v>
      </c>
      <c r="F294" s="49">
        <f t="shared" si="24"/>
        <v>179.46</v>
      </c>
      <c r="G294" s="49">
        <f t="shared" si="26"/>
        <v>217.11</v>
      </c>
      <c r="H294" s="50">
        <f t="shared" si="25"/>
        <v>217.11</v>
      </c>
      <c r="I294" s="13" t="s">
        <v>424</v>
      </c>
    </row>
    <row r="295" spans="1:9">
      <c r="A295" s="45" t="s">
        <v>347</v>
      </c>
      <c r="B295" s="46" t="s">
        <v>348</v>
      </c>
      <c r="C295" s="47" t="s">
        <v>28</v>
      </c>
      <c r="D295" s="48">
        <v>1</v>
      </c>
      <c r="E295" s="49">
        <v>93.41</v>
      </c>
      <c r="F295" s="49">
        <f t="shared" si="24"/>
        <v>93.41</v>
      </c>
      <c r="G295" s="49">
        <f t="shared" si="26"/>
        <v>113.01</v>
      </c>
      <c r="H295" s="50">
        <f t="shared" si="25"/>
        <v>113.01</v>
      </c>
      <c r="I295" s="13" t="s">
        <v>424</v>
      </c>
    </row>
    <row r="296" spans="1:9">
      <c r="A296" s="45" t="s">
        <v>345</v>
      </c>
      <c r="B296" s="46" t="s">
        <v>346</v>
      </c>
      <c r="C296" s="47" t="s">
        <v>28</v>
      </c>
      <c r="D296" s="48">
        <v>1</v>
      </c>
      <c r="E296" s="49">
        <v>278.54000000000002</v>
      </c>
      <c r="F296" s="49">
        <f t="shared" si="24"/>
        <v>278.54000000000002</v>
      </c>
      <c r="G296" s="49">
        <f t="shared" si="26"/>
        <v>336.98</v>
      </c>
      <c r="H296" s="50">
        <f t="shared" si="25"/>
        <v>336.98</v>
      </c>
      <c r="I296" s="13" t="s">
        <v>424</v>
      </c>
    </row>
    <row r="297" spans="1:9">
      <c r="A297" s="45" t="s">
        <v>343</v>
      </c>
      <c r="B297" s="46" t="s">
        <v>344</v>
      </c>
      <c r="C297" s="47" t="s">
        <v>28</v>
      </c>
      <c r="D297" s="48">
        <v>1</v>
      </c>
      <c r="E297" s="49">
        <v>659.32</v>
      </c>
      <c r="F297" s="49">
        <f t="shared" si="24"/>
        <v>659.32</v>
      </c>
      <c r="G297" s="49">
        <f t="shared" si="26"/>
        <v>797.65</v>
      </c>
      <c r="H297" s="52">
        <f t="shared" si="25"/>
        <v>797.65</v>
      </c>
      <c r="I297" s="13" t="s">
        <v>424</v>
      </c>
    </row>
    <row r="298" spans="1:9">
      <c r="A298" s="45" t="s">
        <v>349</v>
      </c>
      <c r="B298" s="46" t="s">
        <v>350</v>
      </c>
      <c r="C298" s="47" t="s">
        <v>28</v>
      </c>
      <c r="D298" s="48">
        <v>1</v>
      </c>
      <c r="E298" s="49">
        <v>922.15</v>
      </c>
      <c r="F298" s="49">
        <f t="shared" si="24"/>
        <v>922.15</v>
      </c>
      <c r="G298" s="49">
        <f t="shared" si="26"/>
        <v>1115.6199999999999</v>
      </c>
      <c r="H298" s="50">
        <f t="shared" si="25"/>
        <v>1115.6199999999999</v>
      </c>
      <c r="I298" s="13" t="s">
        <v>424</v>
      </c>
    </row>
    <row r="299" spans="1:9">
      <c r="A299" s="45" t="s">
        <v>471</v>
      </c>
      <c r="B299" s="46" t="s">
        <v>472</v>
      </c>
      <c r="C299" s="47" t="s">
        <v>28</v>
      </c>
      <c r="D299" s="48">
        <v>1</v>
      </c>
      <c r="E299" s="49">
        <v>1062</v>
      </c>
      <c r="F299" s="49">
        <f t="shared" si="24"/>
        <v>1062</v>
      </c>
      <c r="G299" s="49">
        <f t="shared" si="26"/>
        <v>1284.81</v>
      </c>
      <c r="H299" s="50">
        <f t="shared" si="25"/>
        <v>1284.81</v>
      </c>
      <c r="I299" s="13" t="s">
        <v>424</v>
      </c>
    </row>
    <row r="300" spans="1:9">
      <c r="A300" s="45" t="s">
        <v>473</v>
      </c>
      <c r="B300" s="46" t="s">
        <v>474</v>
      </c>
      <c r="C300" s="47" t="s">
        <v>28</v>
      </c>
      <c r="D300" s="48">
        <v>2</v>
      </c>
      <c r="E300" s="49">
        <v>208</v>
      </c>
      <c r="F300" s="49">
        <f t="shared" si="24"/>
        <v>416</v>
      </c>
      <c r="G300" s="49">
        <f t="shared" si="26"/>
        <v>251.64</v>
      </c>
      <c r="H300" s="50">
        <f t="shared" si="25"/>
        <v>503.28</v>
      </c>
      <c r="I300" s="13" t="s">
        <v>424</v>
      </c>
    </row>
    <row r="301" spans="1:9">
      <c r="A301" s="45" t="s">
        <v>475</v>
      </c>
      <c r="B301" s="46" t="s">
        <v>476</v>
      </c>
      <c r="C301" s="47" t="s">
        <v>28</v>
      </c>
      <c r="D301" s="48">
        <v>1</v>
      </c>
      <c r="E301" s="49">
        <v>408</v>
      </c>
      <c r="F301" s="49">
        <f t="shared" si="24"/>
        <v>408</v>
      </c>
      <c r="G301" s="49">
        <f t="shared" si="26"/>
        <v>493.6</v>
      </c>
      <c r="H301" s="50">
        <f t="shared" si="25"/>
        <v>493.6</v>
      </c>
      <c r="I301" s="13" t="s">
        <v>424</v>
      </c>
    </row>
    <row r="302" spans="1:9">
      <c r="A302" s="33"/>
      <c r="B302" s="34" t="s">
        <v>477</v>
      </c>
      <c r="C302" s="35"/>
      <c r="D302" s="36"/>
      <c r="E302" s="37"/>
      <c r="F302" s="37">
        <f>F303+F329</f>
        <v>75079.289999999994</v>
      </c>
      <c r="G302" s="37"/>
      <c r="H302" s="38">
        <f>H303+H329</f>
        <v>97217.340000000011</v>
      </c>
      <c r="I302" s="11" t="s">
        <v>478</v>
      </c>
    </row>
    <row r="303" spans="1:9">
      <c r="A303" s="53"/>
      <c r="B303" s="54" t="s">
        <v>162</v>
      </c>
      <c r="C303" s="55"/>
      <c r="D303" s="56"/>
      <c r="E303" s="57"/>
      <c r="F303" s="57">
        <f>SUM(F304:F328)</f>
        <v>66866.259999999995</v>
      </c>
      <c r="G303" s="57"/>
      <c r="H303" s="58">
        <f>SUM(H304:H328)</f>
        <v>87281.060000000012</v>
      </c>
      <c r="I303" s="14" t="s">
        <v>479</v>
      </c>
    </row>
    <row r="304" spans="1:9">
      <c r="A304" s="39"/>
      <c r="B304" s="40" t="s">
        <v>278</v>
      </c>
      <c r="C304" s="41"/>
      <c r="D304" s="42"/>
      <c r="E304" s="43"/>
      <c r="F304" s="43"/>
      <c r="G304" s="43"/>
      <c r="H304" s="44"/>
      <c r="I304" s="12" t="s">
        <v>480</v>
      </c>
    </row>
    <row r="305" spans="1:9" ht="33.75">
      <c r="A305" s="45" t="s">
        <v>280</v>
      </c>
      <c r="B305" s="46" t="s">
        <v>281</v>
      </c>
      <c r="C305" s="47" t="s">
        <v>282</v>
      </c>
      <c r="D305" s="48">
        <v>316</v>
      </c>
      <c r="E305" s="49">
        <v>1.35</v>
      </c>
      <c r="F305" s="49">
        <f t="shared" ref="F305:F328" si="27">ROUND(D305*E305,2)</f>
        <v>426.6</v>
      </c>
      <c r="G305" s="49">
        <f t="shared" ref="G305:G328" si="28">ROUND(E305*1.3054,2)</f>
        <v>1.76</v>
      </c>
      <c r="H305" s="50">
        <f>D305*G305</f>
        <v>556.16</v>
      </c>
      <c r="I305" s="13" t="s">
        <v>480</v>
      </c>
    </row>
    <row r="306" spans="1:9" ht="22.5">
      <c r="A306" s="45" t="s">
        <v>405</v>
      </c>
      <c r="B306" s="46" t="s">
        <v>406</v>
      </c>
      <c r="C306" s="47" t="s">
        <v>28</v>
      </c>
      <c r="D306" s="48">
        <v>2</v>
      </c>
      <c r="E306" s="49">
        <v>405.54</v>
      </c>
      <c r="F306" s="49">
        <f t="shared" si="27"/>
        <v>811.08</v>
      </c>
      <c r="G306" s="49">
        <f t="shared" si="28"/>
        <v>529.39</v>
      </c>
      <c r="H306" s="50">
        <f>D306*G306</f>
        <v>1058.78</v>
      </c>
      <c r="I306" s="13" t="s">
        <v>480</v>
      </c>
    </row>
    <row r="307" spans="1:9">
      <c r="A307" s="39"/>
      <c r="B307" s="40" t="s">
        <v>43</v>
      </c>
      <c r="C307" s="41"/>
      <c r="D307" s="42"/>
      <c r="E307" s="43"/>
      <c r="F307" s="43"/>
      <c r="G307" s="43"/>
      <c r="H307" s="44"/>
      <c r="I307" s="12" t="s">
        <v>481</v>
      </c>
    </row>
    <row r="308" spans="1:9">
      <c r="A308" s="145" t="s">
        <v>176</v>
      </c>
      <c r="B308" s="146" t="s">
        <v>177</v>
      </c>
      <c r="C308" s="161" t="s">
        <v>47</v>
      </c>
      <c r="D308" s="148">
        <v>28</v>
      </c>
      <c r="E308" s="149">
        <v>47.63</v>
      </c>
      <c r="F308" s="149">
        <f t="shared" si="27"/>
        <v>1333.64</v>
      </c>
      <c r="G308" s="149">
        <f t="shared" si="28"/>
        <v>62.18</v>
      </c>
      <c r="H308" s="150">
        <f t="shared" ref="H308:H313" si="29">D308*G308</f>
        <v>1741.04</v>
      </c>
      <c r="I308" s="13" t="s">
        <v>481</v>
      </c>
    </row>
    <row r="309" spans="1:9" ht="45">
      <c r="A309" s="45" t="s">
        <v>178</v>
      </c>
      <c r="B309" s="46" t="s">
        <v>179</v>
      </c>
      <c r="C309" s="47" t="s">
        <v>47</v>
      </c>
      <c r="D309" s="48">
        <v>159</v>
      </c>
      <c r="E309" s="49">
        <v>8.73</v>
      </c>
      <c r="F309" s="49">
        <f t="shared" si="27"/>
        <v>1388.07</v>
      </c>
      <c r="G309" s="49">
        <f t="shared" si="28"/>
        <v>11.4</v>
      </c>
      <c r="H309" s="50">
        <f t="shared" si="29"/>
        <v>1812.6000000000001</v>
      </c>
      <c r="I309" s="13" t="s">
        <v>481</v>
      </c>
    </row>
    <row r="310" spans="1:9" ht="22.5">
      <c r="A310" s="45" t="s">
        <v>184</v>
      </c>
      <c r="B310" s="46" t="s">
        <v>185</v>
      </c>
      <c r="C310" s="47" t="s">
        <v>47</v>
      </c>
      <c r="D310" s="48">
        <v>32</v>
      </c>
      <c r="E310" s="49">
        <v>17.690000000000001</v>
      </c>
      <c r="F310" s="49">
        <f t="shared" si="27"/>
        <v>566.08000000000004</v>
      </c>
      <c r="G310" s="49">
        <f t="shared" si="28"/>
        <v>23.09</v>
      </c>
      <c r="H310" s="50">
        <f t="shared" si="29"/>
        <v>738.88</v>
      </c>
      <c r="I310" s="13" t="s">
        <v>481</v>
      </c>
    </row>
    <row r="311" spans="1:9" ht="33.75" customHeight="1">
      <c r="A311" s="45" t="s">
        <v>186</v>
      </c>
      <c r="B311" s="46" t="s">
        <v>187</v>
      </c>
      <c r="C311" s="47" t="s">
        <v>47</v>
      </c>
      <c r="D311" s="48">
        <v>201.5</v>
      </c>
      <c r="E311" s="49">
        <v>1.45</v>
      </c>
      <c r="F311" s="49">
        <f>ROUNDDOWN(D311*E311,2)</f>
        <v>292.17</v>
      </c>
      <c r="G311" s="49">
        <f t="shared" si="28"/>
        <v>1.89</v>
      </c>
      <c r="H311" s="50">
        <f t="shared" si="29"/>
        <v>380.83499999999998</v>
      </c>
      <c r="I311" s="13" t="s">
        <v>481</v>
      </c>
    </row>
    <row r="312" spans="1:9" ht="22.5">
      <c r="A312" s="45" t="s">
        <v>188</v>
      </c>
      <c r="B312" s="46" t="s">
        <v>189</v>
      </c>
      <c r="C312" s="47" t="s">
        <v>47</v>
      </c>
      <c r="D312" s="48">
        <v>201.5</v>
      </c>
      <c r="E312" s="49">
        <v>3.33</v>
      </c>
      <c r="F312" s="49">
        <f t="shared" si="27"/>
        <v>671</v>
      </c>
      <c r="G312" s="49">
        <f t="shared" si="28"/>
        <v>4.3499999999999996</v>
      </c>
      <c r="H312" s="52">
        <f t="shared" si="29"/>
        <v>876.52499999999998</v>
      </c>
      <c r="I312" s="13" t="s">
        <v>481</v>
      </c>
    </row>
    <row r="313" spans="1:9" ht="22.5">
      <c r="A313" s="45" t="s">
        <v>190</v>
      </c>
      <c r="B313" s="46" t="s">
        <v>191</v>
      </c>
      <c r="C313" s="47" t="s">
        <v>47</v>
      </c>
      <c r="D313" s="48">
        <v>201.5</v>
      </c>
      <c r="E313" s="49">
        <v>0.75</v>
      </c>
      <c r="F313" s="49">
        <f>ROUNDDOWN(D313*E313,2)</f>
        <v>151.12</v>
      </c>
      <c r="G313" s="49">
        <f t="shared" si="28"/>
        <v>0.98</v>
      </c>
      <c r="H313" s="50">
        <f t="shared" si="29"/>
        <v>197.47</v>
      </c>
      <c r="I313" s="13" t="s">
        <v>481</v>
      </c>
    </row>
    <row r="314" spans="1:9">
      <c r="A314" s="39"/>
      <c r="B314" s="40" t="s">
        <v>200</v>
      </c>
      <c r="C314" s="41"/>
      <c r="D314" s="42"/>
      <c r="E314" s="43"/>
      <c r="F314" s="43"/>
      <c r="G314" s="43"/>
      <c r="H314" s="44"/>
      <c r="I314" s="12" t="s">
        <v>482</v>
      </c>
    </row>
    <row r="315" spans="1:9" ht="33.75" customHeight="1">
      <c r="A315" s="45" t="s">
        <v>294</v>
      </c>
      <c r="B315" s="46" t="s">
        <v>295</v>
      </c>
      <c r="C315" s="47" t="s">
        <v>19</v>
      </c>
      <c r="D315" s="48">
        <v>197</v>
      </c>
      <c r="E315" s="49">
        <v>44.31</v>
      </c>
      <c r="F315" s="49">
        <f t="shared" si="27"/>
        <v>8729.07</v>
      </c>
      <c r="G315" s="49">
        <f t="shared" si="28"/>
        <v>57.84</v>
      </c>
      <c r="H315" s="50">
        <f t="shared" ref="H315:H323" si="30">D315*G315</f>
        <v>11394.480000000001</v>
      </c>
      <c r="I315" s="13" t="s">
        <v>482</v>
      </c>
    </row>
    <row r="316" spans="1:9" ht="22.5">
      <c r="A316" s="45" t="s">
        <v>483</v>
      </c>
      <c r="B316" s="46" t="s">
        <v>484</v>
      </c>
      <c r="C316" s="47" t="s">
        <v>47</v>
      </c>
      <c r="D316" s="48">
        <v>47</v>
      </c>
      <c r="E316" s="49">
        <v>400.36</v>
      </c>
      <c r="F316" s="49">
        <f t="shared" si="27"/>
        <v>18816.919999999998</v>
      </c>
      <c r="G316" s="49">
        <f t="shared" si="28"/>
        <v>522.63</v>
      </c>
      <c r="H316" s="50">
        <f t="shared" si="30"/>
        <v>24563.61</v>
      </c>
      <c r="I316" s="13" t="s">
        <v>482</v>
      </c>
    </row>
    <row r="317" spans="1:9" ht="22.5">
      <c r="A317" s="45" t="s">
        <v>302</v>
      </c>
      <c r="B317" s="46" t="s">
        <v>303</v>
      </c>
      <c r="C317" s="47" t="s">
        <v>47</v>
      </c>
      <c r="D317" s="48">
        <v>5.5</v>
      </c>
      <c r="E317" s="49">
        <v>284.3</v>
      </c>
      <c r="F317" s="49">
        <f t="shared" si="27"/>
        <v>1563.65</v>
      </c>
      <c r="G317" s="49">
        <f t="shared" si="28"/>
        <v>371.13</v>
      </c>
      <c r="H317" s="52">
        <f t="shared" si="30"/>
        <v>2041.2149999999999</v>
      </c>
      <c r="I317" s="13" t="s">
        <v>482</v>
      </c>
    </row>
    <row r="318" spans="1:9">
      <c r="A318" s="45" t="s">
        <v>304</v>
      </c>
      <c r="B318" s="46" t="s">
        <v>305</v>
      </c>
      <c r="C318" s="47" t="s">
        <v>47</v>
      </c>
      <c r="D318" s="48">
        <v>5.5</v>
      </c>
      <c r="E318" s="49">
        <v>82.35</v>
      </c>
      <c r="F318" s="49">
        <f>ROUNDDOWN(D318*E318,2)</f>
        <v>452.92</v>
      </c>
      <c r="G318" s="49">
        <f t="shared" si="28"/>
        <v>107.5</v>
      </c>
      <c r="H318" s="50">
        <f t="shared" si="30"/>
        <v>591.25</v>
      </c>
      <c r="I318" s="13" t="s">
        <v>482</v>
      </c>
    </row>
    <row r="319" spans="1:9" ht="33.75">
      <c r="A319" s="45" t="s">
        <v>485</v>
      </c>
      <c r="B319" s="46" t="s">
        <v>486</v>
      </c>
      <c r="C319" s="47" t="s">
        <v>282</v>
      </c>
      <c r="D319" s="48">
        <v>220</v>
      </c>
      <c r="E319" s="49">
        <v>8.91</v>
      </c>
      <c r="F319" s="49">
        <f t="shared" si="27"/>
        <v>1960.2</v>
      </c>
      <c r="G319" s="49">
        <f t="shared" si="28"/>
        <v>11.63</v>
      </c>
      <c r="H319" s="50">
        <f t="shared" si="30"/>
        <v>2558.6000000000004</v>
      </c>
      <c r="I319" s="13" t="s">
        <v>482</v>
      </c>
    </row>
    <row r="320" spans="1:9" ht="33.75">
      <c r="A320" s="45" t="s">
        <v>306</v>
      </c>
      <c r="B320" s="46" t="s">
        <v>307</v>
      </c>
      <c r="C320" s="47" t="s">
        <v>282</v>
      </c>
      <c r="D320" s="48">
        <v>1308</v>
      </c>
      <c r="E320" s="49">
        <v>7.67</v>
      </c>
      <c r="F320" s="49">
        <f t="shared" si="27"/>
        <v>10032.36</v>
      </c>
      <c r="G320" s="49">
        <f t="shared" si="28"/>
        <v>10.01</v>
      </c>
      <c r="H320" s="50">
        <f t="shared" si="30"/>
        <v>13093.08</v>
      </c>
      <c r="I320" s="13" t="s">
        <v>482</v>
      </c>
    </row>
    <row r="321" spans="1:9" ht="33.75">
      <c r="A321" s="45" t="s">
        <v>308</v>
      </c>
      <c r="B321" s="46" t="s">
        <v>309</v>
      </c>
      <c r="C321" s="47" t="s">
        <v>282</v>
      </c>
      <c r="D321" s="48">
        <v>57</v>
      </c>
      <c r="E321" s="49">
        <v>7.33</v>
      </c>
      <c r="F321" s="49">
        <f t="shared" si="27"/>
        <v>417.81</v>
      </c>
      <c r="G321" s="49">
        <f t="shared" si="28"/>
        <v>9.57</v>
      </c>
      <c r="H321" s="50">
        <f t="shared" si="30"/>
        <v>545.49</v>
      </c>
      <c r="I321" s="13" t="s">
        <v>482</v>
      </c>
    </row>
    <row r="322" spans="1:9" ht="33.75">
      <c r="A322" s="45" t="s">
        <v>312</v>
      </c>
      <c r="B322" s="46" t="s">
        <v>313</v>
      </c>
      <c r="C322" s="47" t="s">
        <v>282</v>
      </c>
      <c r="D322" s="48">
        <v>405</v>
      </c>
      <c r="E322" s="49">
        <v>5.22</v>
      </c>
      <c r="F322" s="49">
        <f t="shared" si="27"/>
        <v>2114.1</v>
      </c>
      <c r="G322" s="49">
        <f t="shared" si="28"/>
        <v>6.81</v>
      </c>
      <c r="H322" s="50">
        <f t="shared" si="30"/>
        <v>2758.0499999999997</v>
      </c>
      <c r="I322" s="13" t="s">
        <v>482</v>
      </c>
    </row>
    <row r="323" spans="1:9" ht="33.75" customHeight="1">
      <c r="A323" s="45" t="s">
        <v>376</v>
      </c>
      <c r="B323" s="46" t="s">
        <v>377</v>
      </c>
      <c r="C323" s="47" t="s">
        <v>52</v>
      </c>
      <c r="D323" s="48">
        <v>180</v>
      </c>
      <c r="E323" s="49">
        <v>41.76</v>
      </c>
      <c r="F323" s="49">
        <f t="shared" si="27"/>
        <v>7516.8</v>
      </c>
      <c r="G323" s="49">
        <f t="shared" si="28"/>
        <v>54.51</v>
      </c>
      <c r="H323" s="50">
        <f t="shared" si="30"/>
        <v>9811.7999999999993</v>
      </c>
      <c r="I323" s="13" t="s">
        <v>482</v>
      </c>
    </row>
    <row r="324" spans="1:9">
      <c r="A324" s="39"/>
      <c r="B324" s="40" t="s">
        <v>208</v>
      </c>
      <c r="C324" s="41"/>
      <c r="D324" s="42"/>
      <c r="E324" s="43"/>
      <c r="F324" s="43"/>
      <c r="G324" s="43"/>
      <c r="H324" s="44"/>
      <c r="I324" s="12" t="s">
        <v>487</v>
      </c>
    </row>
    <row r="325" spans="1:9" ht="22.5">
      <c r="A325" s="145" t="s">
        <v>488</v>
      </c>
      <c r="B325" s="146" t="s">
        <v>489</v>
      </c>
      <c r="C325" s="161" t="s">
        <v>52</v>
      </c>
      <c r="D325" s="148">
        <v>22</v>
      </c>
      <c r="E325" s="149">
        <v>26.05</v>
      </c>
      <c r="F325" s="149">
        <f t="shared" si="27"/>
        <v>573.1</v>
      </c>
      <c r="G325" s="149">
        <f t="shared" si="28"/>
        <v>34.01</v>
      </c>
      <c r="H325" s="150">
        <f>D325*G325</f>
        <v>748.21999999999991</v>
      </c>
      <c r="I325" s="13" t="s">
        <v>487</v>
      </c>
    </row>
    <row r="326" spans="1:9">
      <c r="A326" s="39"/>
      <c r="B326" s="40" t="s">
        <v>36</v>
      </c>
      <c r="C326" s="41"/>
      <c r="D326" s="42"/>
      <c r="E326" s="43"/>
      <c r="F326" s="43"/>
      <c r="G326" s="43"/>
      <c r="H326" s="44"/>
      <c r="I326" s="12" t="s">
        <v>490</v>
      </c>
    </row>
    <row r="327" spans="1:9" ht="22.5" customHeight="1">
      <c r="A327" s="45" t="s">
        <v>323</v>
      </c>
      <c r="B327" s="46" t="s">
        <v>324</v>
      </c>
      <c r="C327" s="47" t="s">
        <v>19</v>
      </c>
      <c r="D327" s="48">
        <v>102.5</v>
      </c>
      <c r="E327" s="49">
        <v>3.58</v>
      </c>
      <c r="F327" s="49">
        <f t="shared" si="27"/>
        <v>366.95</v>
      </c>
      <c r="G327" s="49">
        <f t="shared" si="28"/>
        <v>4.67</v>
      </c>
      <c r="H327" s="50">
        <f>D327*G327</f>
        <v>478.67500000000001</v>
      </c>
      <c r="I327" s="13" t="s">
        <v>490</v>
      </c>
    </row>
    <row r="328" spans="1:9">
      <c r="A328" s="45" t="s">
        <v>491</v>
      </c>
      <c r="B328" s="51" t="s">
        <v>492</v>
      </c>
      <c r="C328" s="47" t="s">
        <v>28</v>
      </c>
      <c r="D328" s="48">
        <v>2</v>
      </c>
      <c r="E328" s="49">
        <v>4341.3100000000004</v>
      </c>
      <c r="F328" s="49">
        <f t="shared" si="27"/>
        <v>8682.6200000000008</v>
      </c>
      <c r="G328" s="49">
        <f t="shared" si="28"/>
        <v>5667.15</v>
      </c>
      <c r="H328" s="50">
        <f>D328*G328</f>
        <v>11334.3</v>
      </c>
      <c r="I328" s="13" t="s">
        <v>490</v>
      </c>
    </row>
    <row r="329" spans="1:9">
      <c r="A329" s="53"/>
      <c r="B329" s="54" t="s">
        <v>248</v>
      </c>
      <c r="C329" s="55"/>
      <c r="D329" s="56"/>
      <c r="E329" s="57"/>
      <c r="F329" s="57">
        <f>SUM(F330:F338)</f>
        <v>8213.0299999999988</v>
      </c>
      <c r="G329" s="57"/>
      <c r="H329" s="58">
        <f>SUM(H330:H338)</f>
        <v>9936.2800000000007</v>
      </c>
      <c r="I329" s="14" t="s">
        <v>493</v>
      </c>
    </row>
    <row r="330" spans="1:9">
      <c r="A330" s="39"/>
      <c r="B330" s="40" t="s">
        <v>250</v>
      </c>
      <c r="C330" s="41"/>
      <c r="D330" s="42"/>
      <c r="E330" s="43"/>
      <c r="F330" s="43"/>
      <c r="G330" s="43"/>
      <c r="H330" s="44"/>
      <c r="I330" s="12" t="s">
        <v>494</v>
      </c>
    </row>
    <row r="331" spans="1:9">
      <c r="A331" s="45" t="s">
        <v>425</v>
      </c>
      <c r="B331" s="51" t="s">
        <v>426</v>
      </c>
      <c r="C331" s="47" t="s">
        <v>28</v>
      </c>
      <c r="D331" s="48">
        <v>10</v>
      </c>
      <c r="E331" s="49">
        <v>30.11</v>
      </c>
      <c r="F331" s="49">
        <f t="shared" ref="F331:F338" si="31">D331*E331</f>
        <v>301.10000000000002</v>
      </c>
      <c r="G331" s="49">
        <f>ROUND(E331*1.2098,2)</f>
        <v>36.43</v>
      </c>
      <c r="H331" s="50">
        <f t="shared" ref="H331:H338" si="32">D331*G331</f>
        <v>364.3</v>
      </c>
      <c r="I331" s="13" t="s">
        <v>494</v>
      </c>
    </row>
    <row r="332" spans="1:9">
      <c r="A332" s="45" t="s">
        <v>427</v>
      </c>
      <c r="B332" s="51" t="s">
        <v>428</v>
      </c>
      <c r="C332" s="47" t="s">
        <v>28</v>
      </c>
      <c r="D332" s="48">
        <v>80</v>
      </c>
      <c r="E332" s="49">
        <v>12.72</v>
      </c>
      <c r="F332" s="49">
        <f t="shared" si="31"/>
        <v>1017.6</v>
      </c>
      <c r="G332" s="49">
        <f t="shared" ref="G332:G338" si="33">ROUND(E332*1.2098,2)</f>
        <v>15.39</v>
      </c>
      <c r="H332" s="50">
        <f t="shared" si="32"/>
        <v>1231.2</v>
      </c>
      <c r="I332" s="13" t="s">
        <v>494</v>
      </c>
    </row>
    <row r="333" spans="1:9">
      <c r="A333" s="45" t="s">
        <v>495</v>
      </c>
      <c r="B333" s="51" t="s">
        <v>496</v>
      </c>
      <c r="C333" s="47" t="s">
        <v>28</v>
      </c>
      <c r="D333" s="48">
        <v>1</v>
      </c>
      <c r="E333" s="49">
        <v>2296.64</v>
      </c>
      <c r="F333" s="49">
        <f t="shared" si="31"/>
        <v>2296.64</v>
      </c>
      <c r="G333" s="49">
        <f t="shared" si="33"/>
        <v>2778.48</v>
      </c>
      <c r="H333" s="50">
        <f t="shared" si="32"/>
        <v>2778.48</v>
      </c>
      <c r="I333" s="13" t="s">
        <v>494</v>
      </c>
    </row>
    <row r="334" spans="1:9">
      <c r="A334" s="45" t="s">
        <v>497</v>
      </c>
      <c r="B334" s="51" t="s">
        <v>498</v>
      </c>
      <c r="C334" s="47" t="s">
        <v>28</v>
      </c>
      <c r="D334" s="48">
        <v>2</v>
      </c>
      <c r="E334" s="49">
        <v>457.49</v>
      </c>
      <c r="F334" s="49">
        <f t="shared" si="31"/>
        <v>914.98</v>
      </c>
      <c r="G334" s="49">
        <f t="shared" si="33"/>
        <v>553.47</v>
      </c>
      <c r="H334" s="50">
        <f t="shared" si="32"/>
        <v>1106.94</v>
      </c>
      <c r="I334" s="13" t="s">
        <v>494</v>
      </c>
    </row>
    <row r="335" spans="1:9">
      <c r="A335" s="45" t="s">
        <v>499</v>
      </c>
      <c r="B335" s="51" t="s">
        <v>500</v>
      </c>
      <c r="C335" s="47" t="s">
        <v>28</v>
      </c>
      <c r="D335" s="48">
        <v>1</v>
      </c>
      <c r="E335" s="49">
        <v>140.35</v>
      </c>
      <c r="F335" s="49">
        <f t="shared" si="31"/>
        <v>140.35</v>
      </c>
      <c r="G335" s="49">
        <f t="shared" si="33"/>
        <v>169.8</v>
      </c>
      <c r="H335" s="50">
        <f t="shared" si="32"/>
        <v>169.8</v>
      </c>
      <c r="I335" s="13" t="s">
        <v>494</v>
      </c>
    </row>
    <row r="336" spans="1:9">
      <c r="A336" s="45" t="s">
        <v>439</v>
      </c>
      <c r="B336" s="51" t="s">
        <v>440</v>
      </c>
      <c r="C336" s="47" t="s">
        <v>28</v>
      </c>
      <c r="D336" s="48">
        <v>2</v>
      </c>
      <c r="E336" s="49">
        <v>962.48</v>
      </c>
      <c r="F336" s="49">
        <f t="shared" si="31"/>
        <v>1924.96</v>
      </c>
      <c r="G336" s="49">
        <f t="shared" si="33"/>
        <v>1164.4100000000001</v>
      </c>
      <c r="H336" s="50">
        <f t="shared" si="32"/>
        <v>2328.8200000000002</v>
      </c>
      <c r="I336" s="13" t="s">
        <v>494</v>
      </c>
    </row>
    <row r="337" spans="1:9">
      <c r="A337" s="45" t="s">
        <v>435</v>
      </c>
      <c r="B337" s="51" t="s">
        <v>436</v>
      </c>
      <c r="C337" s="47" t="s">
        <v>28</v>
      </c>
      <c r="D337" s="48">
        <v>2</v>
      </c>
      <c r="E337" s="49">
        <v>292.16000000000003</v>
      </c>
      <c r="F337" s="49">
        <f t="shared" si="31"/>
        <v>584.32000000000005</v>
      </c>
      <c r="G337" s="49">
        <f t="shared" si="33"/>
        <v>353.46</v>
      </c>
      <c r="H337" s="50">
        <f t="shared" si="32"/>
        <v>706.92</v>
      </c>
      <c r="I337" s="13" t="s">
        <v>494</v>
      </c>
    </row>
    <row r="338" spans="1:9">
      <c r="A338" s="45" t="s">
        <v>501</v>
      </c>
      <c r="B338" s="51" t="s">
        <v>502</v>
      </c>
      <c r="C338" s="47" t="s">
        <v>28</v>
      </c>
      <c r="D338" s="48">
        <v>2</v>
      </c>
      <c r="E338" s="49">
        <v>516.54</v>
      </c>
      <c r="F338" s="49">
        <f t="shared" si="31"/>
        <v>1033.08</v>
      </c>
      <c r="G338" s="49">
        <f t="shared" si="33"/>
        <v>624.91</v>
      </c>
      <c r="H338" s="50">
        <f t="shared" si="32"/>
        <v>1249.82</v>
      </c>
      <c r="I338" s="13" t="s">
        <v>494</v>
      </c>
    </row>
    <row r="339" spans="1:9">
      <c r="A339" s="33"/>
      <c r="B339" s="34" t="s">
        <v>503</v>
      </c>
      <c r="C339" s="35"/>
      <c r="D339" s="36"/>
      <c r="E339" s="37"/>
      <c r="F339" s="37">
        <f>F340+F373</f>
        <v>215801.10000000003</v>
      </c>
      <c r="G339" s="37"/>
      <c r="H339" s="38">
        <f>H340+H373</f>
        <v>280485.96000000002</v>
      </c>
      <c r="I339" s="11" t="s">
        <v>504</v>
      </c>
    </row>
    <row r="340" spans="1:9">
      <c r="A340" s="53"/>
      <c r="B340" s="54" t="s">
        <v>162</v>
      </c>
      <c r="C340" s="55"/>
      <c r="D340" s="56"/>
      <c r="E340" s="57"/>
      <c r="F340" s="57">
        <f>SUM(F341:F372)</f>
        <v>203161.60000000003</v>
      </c>
      <c r="G340" s="57"/>
      <c r="H340" s="58">
        <f>SUM(H341:H372)</f>
        <v>265194.65000000002</v>
      </c>
      <c r="I340" s="14" t="s">
        <v>505</v>
      </c>
    </row>
    <row r="341" spans="1:9">
      <c r="A341" s="39"/>
      <c r="B341" s="40" t="s">
        <v>278</v>
      </c>
      <c r="C341" s="41"/>
      <c r="D341" s="42"/>
      <c r="E341" s="43"/>
      <c r="F341" s="43"/>
      <c r="G341" s="43"/>
      <c r="H341" s="44"/>
      <c r="I341" s="12" t="s">
        <v>506</v>
      </c>
    </row>
    <row r="342" spans="1:9" ht="33.75">
      <c r="A342" s="45" t="s">
        <v>507</v>
      </c>
      <c r="B342" s="46" t="s">
        <v>508</v>
      </c>
      <c r="C342" s="47" t="s">
        <v>19</v>
      </c>
      <c r="D342" s="48">
        <v>7</v>
      </c>
      <c r="E342" s="49">
        <v>96.04</v>
      </c>
      <c r="F342" s="49">
        <f>D342*E342</f>
        <v>672.28000000000009</v>
      </c>
      <c r="G342" s="49">
        <f t="shared" ref="G342:G372" si="34">ROUND(E342*1.3054,2)</f>
        <v>125.37</v>
      </c>
      <c r="H342" s="50">
        <f>D342*G342</f>
        <v>877.59</v>
      </c>
      <c r="I342" s="13" t="s">
        <v>506</v>
      </c>
    </row>
    <row r="343" spans="1:9">
      <c r="A343" s="45" t="s">
        <v>509</v>
      </c>
      <c r="B343" s="46" t="s">
        <v>510</v>
      </c>
      <c r="C343" s="47" t="s">
        <v>47</v>
      </c>
      <c r="D343" s="48">
        <v>54</v>
      </c>
      <c r="E343" s="49">
        <v>133.59</v>
      </c>
      <c r="F343" s="49">
        <f>D343*E343</f>
        <v>7213.8600000000006</v>
      </c>
      <c r="G343" s="49">
        <f t="shared" si="34"/>
        <v>174.39</v>
      </c>
      <c r="H343" s="50">
        <f>D343*G343</f>
        <v>9417.06</v>
      </c>
      <c r="I343" s="13" t="s">
        <v>506</v>
      </c>
    </row>
    <row r="344" spans="1:9">
      <c r="A344" s="39"/>
      <c r="B344" s="40" t="s">
        <v>43</v>
      </c>
      <c r="C344" s="41"/>
      <c r="D344" s="42"/>
      <c r="E344" s="43"/>
      <c r="F344" s="43"/>
      <c r="G344" s="43"/>
      <c r="H344" s="44"/>
      <c r="I344" s="12" t="s">
        <v>511</v>
      </c>
    </row>
    <row r="345" spans="1:9">
      <c r="A345" s="45" t="s">
        <v>176</v>
      </c>
      <c r="B345" s="46" t="s">
        <v>177</v>
      </c>
      <c r="C345" s="47" t="s">
        <v>47</v>
      </c>
      <c r="D345" s="48">
        <v>12</v>
      </c>
      <c r="E345" s="49">
        <v>47.63</v>
      </c>
      <c r="F345" s="49">
        <f t="shared" ref="F345:F350" si="35">D345*E345</f>
        <v>571.56000000000006</v>
      </c>
      <c r="G345" s="49">
        <f t="shared" si="34"/>
        <v>62.18</v>
      </c>
      <c r="H345" s="50">
        <f t="shared" ref="H345:H350" si="36">D345*G345</f>
        <v>746.16</v>
      </c>
      <c r="I345" s="13" t="s">
        <v>511</v>
      </c>
    </row>
    <row r="346" spans="1:9" ht="45">
      <c r="A346" s="45" t="s">
        <v>178</v>
      </c>
      <c r="B346" s="46" t="s">
        <v>179</v>
      </c>
      <c r="C346" s="47" t="s">
        <v>47</v>
      </c>
      <c r="D346" s="48">
        <v>108</v>
      </c>
      <c r="E346" s="49">
        <v>8.73</v>
      </c>
      <c r="F346" s="49">
        <f t="shared" si="35"/>
        <v>942.84</v>
      </c>
      <c r="G346" s="49">
        <f t="shared" si="34"/>
        <v>11.4</v>
      </c>
      <c r="H346" s="50">
        <f t="shared" si="36"/>
        <v>1231.2</v>
      </c>
      <c r="I346" s="13" t="s">
        <v>511</v>
      </c>
    </row>
    <row r="347" spans="1:9" ht="22.5">
      <c r="A347" s="45" t="s">
        <v>184</v>
      </c>
      <c r="B347" s="46" t="s">
        <v>185</v>
      </c>
      <c r="C347" s="47" t="s">
        <v>47</v>
      </c>
      <c r="D347" s="48">
        <v>29.5</v>
      </c>
      <c r="E347" s="49">
        <v>17.690000000000001</v>
      </c>
      <c r="F347" s="49">
        <f t="shared" si="35"/>
        <v>521.85500000000002</v>
      </c>
      <c r="G347" s="49">
        <f t="shared" si="34"/>
        <v>23.09</v>
      </c>
      <c r="H347" s="50">
        <f t="shared" si="36"/>
        <v>681.15499999999997</v>
      </c>
      <c r="I347" s="13" t="s">
        <v>511</v>
      </c>
    </row>
    <row r="348" spans="1:9" ht="24.75" customHeight="1">
      <c r="A348" s="45" t="s">
        <v>186</v>
      </c>
      <c r="B348" s="46" t="s">
        <v>187</v>
      </c>
      <c r="C348" s="47" t="s">
        <v>47</v>
      </c>
      <c r="D348" s="48">
        <v>117.5</v>
      </c>
      <c r="E348" s="49">
        <v>1.45</v>
      </c>
      <c r="F348" s="49">
        <f t="shared" si="35"/>
        <v>170.375</v>
      </c>
      <c r="G348" s="49">
        <f t="shared" si="34"/>
        <v>1.89</v>
      </c>
      <c r="H348" s="50">
        <f t="shared" si="36"/>
        <v>222.07499999999999</v>
      </c>
      <c r="I348" s="13" t="s">
        <v>511</v>
      </c>
    </row>
    <row r="349" spans="1:9" ht="22.5">
      <c r="A349" s="45" t="s">
        <v>188</v>
      </c>
      <c r="B349" s="46" t="s">
        <v>189</v>
      </c>
      <c r="C349" s="47" t="s">
        <v>47</v>
      </c>
      <c r="D349" s="48">
        <v>117.5</v>
      </c>
      <c r="E349" s="49">
        <v>3.33</v>
      </c>
      <c r="F349" s="49">
        <f t="shared" si="35"/>
        <v>391.27500000000003</v>
      </c>
      <c r="G349" s="49">
        <f t="shared" si="34"/>
        <v>4.3499999999999996</v>
      </c>
      <c r="H349" s="52">
        <f t="shared" si="36"/>
        <v>511.12499999999994</v>
      </c>
      <c r="I349" s="13" t="s">
        <v>511</v>
      </c>
    </row>
    <row r="350" spans="1:9" ht="22.5">
      <c r="A350" s="45" t="s">
        <v>190</v>
      </c>
      <c r="B350" s="46" t="s">
        <v>191</v>
      </c>
      <c r="C350" s="47" t="s">
        <v>47</v>
      </c>
      <c r="D350" s="48">
        <v>117.5</v>
      </c>
      <c r="E350" s="49">
        <v>0.75</v>
      </c>
      <c r="F350" s="49">
        <f t="shared" si="35"/>
        <v>88.125</v>
      </c>
      <c r="G350" s="49">
        <f t="shared" si="34"/>
        <v>0.98</v>
      </c>
      <c r="H350" s="50">
        <f t="shared" si="36"/>
        <v>115.14999999999999</v>
      </c>
      <c r="I350" s="13" t="s">
        <v>511</v>
      </c>
    </row>
    <row r="351" spans="1:9">
      <c r="A351" s="154"/>
      <c r="B351" s="155" t="s">
        <v>200</v>
      </c>
      <c r="C351" s="156"/>
      <c r="D351" s="157"/>
      <c r="E351" s="158"/>
      <c r="F351" s="158"/>
      <c r="G351" s="158"/>
      <c r="H351" s="159"/>
      <c r="I351" s="12" t="s">
        <v>512</v>
      </c>
    </row>
    <row r="352" spans="1:9" ht="33.75" customHeight="1">
      <c r="A352" s="45" t="s">
        <v>294</v>
      </c>
      <c r="B352" s="46" t="s">
        <v>295</v>
      </c>
      <c r="C352" s="47" t="s">
        <v>19</v>
      </c>
      <c r="D352" s="48">
        <v>416.5</v>
      </c>
      <c r="E352" s="49">
        <v>44.31</v>
      </c>
      <c r="F352" s="49">
        <f t="shared" ref="F352:F359" si="37">D352*E352</f>
        <v>18455.115000000002</v>
      </c>
      <c r="G352" s="49">
        <f t="shared" si="34"/>
        <v>57.84</v>
      </c>
      <c r="H352" s="50">
        <f t="shared" ref="H352:H359" si="38">D352*G352</f>
        <v>24090.36</v>
      </c>
      <c r="I352" s="13" t="s">
        <v>512</v>
      </c>
    </row>
    <row r="353" spans="1:9" ht="22.5">
      <c r="A353" s="45" t="s">
        <v>300</v>
      </c>
      <c r="B353" s="46" t="s">
        <v>301</v>
      </c>
      <c r="C353" s="47" t="s">
        <v>47</v>
      </c>
      <c r="D353" s="48">
        <v>80.5</v>
      </c>
      <c r="E353" s="49">
        <v>436.34</v>
      </c>
      <c r="F353" s="49">
        <f t="shared" si="37"/>
        <v>35125.369999999995</v>
      </c>
      <c r="G353" s="49">
        <f t="shared" si="34"/>
        <v>569.6</v>
      </c>
      <c r="H353" s="50">
        <f t="shared" si="38"/>
        <v>45852.800000000003</v>
      </c>
      <c r="I353" s="13" t="s">
        <v>512</v>
      </c>
    </row>
    <row r="354" spans="1:9" ht="33.75">
      <c r="A354" s="45" t="s">
        <v>306</v>
      </c>
      <c r="B354" s="46" t="s">
        <v>307</v>
      </c>
      <c r="C354" s="47" t="s">
        <v>282</v>
      </c>
      <c r="D354" s="48">
        <v>834</v>
      </c>
      <c r="E354" s="49">
        <v>7.67</v>
      </c>
      <c r="F354" s="49">
        <f t="shared" si="37"/>
        <v>6396.78</v>
      </c>
      <c r="G354" s="49">
        <f t="shared" si="34"/>
        <v>10.01</v>
      </c>
      <c r="H354" s="50">
        <f t="shared" si="38"/>
        <v>8348.34</v>
      </c>
      <c r="I354" s="13" t="s">
        <v>512</v>
      </c>
    </row>
    <row r="355" spans="1:9" ht="33.75">
      <c r="A355" s="45" t="s">
        <v>308</v>
      </c>
      <c r="B355" s="46" t="s">
        <v>309</v>
      </c>
      <c r="C355" s="47" t="s">
        <v>282</v>
      </c>
      <c r="D355" s="48">
        <v>239</v>
      </c>
      <c r="E355" s="49">
        <v>7.33</v>
      </c>
      <c r="F355" s="49">
        <f t="shared" si="37"/>
        <v>1751.8700000000001</v>
      </c>
      <c r="G355" s="49">
        <f t="shared" si="34"/>
        <v>9.57</v>
      </c>
      <c r="H355" s="50">
        <f t="shared" si="38"/>
        <v>2287.23</v>
      </c>
      <c r="I355" s="13" t="s">
        <v>512</v>
      </c>
    </row>
    <row r="356" spans="1:9" ht="33.75">
      <c r="A356" s="45" t="s">
        <v>310</v>
      </c>
      <c r="B356" s="46" t="s">
        <v>311</v>
      </c>
      <c r="C356" s="47" t="s">
        <v>282</v>
      </c>
      <c r="D356" s="48">
        <v>4652.5</v>
      </c>
      <c r="E356" s="49">
        <v>5.93</v>
      </c>
      <c r="F356" s="49">
        <f t="shared" si="37"/>
        <v>27589.324999999997</v>
      </c>
      <c r="G356" s="49">
        <f t="shared" si="34"/>
        <v>7.74</v>
      </c>
      <c r="H356" s="50">
        <f t="shared" si="38"/>
        <v>36010.35</v>
      </c>
      <c r="I356" s="13" t="s">
        <v>512</v>
      </c>
    </row>
    <row r="357" spans="1:9" ht="33.75">
      <c r="A357" s="45" t="s">
        <v>312</v>
      </c>
      <c r="B357" s="46" t="s">
        <v>313</v>
      </c>
      <c r="C357" s="47" t="s">
        <v>282</v>
      </c>
      <c r="D357" s="48">
        <v>1398.5</v>
      </c>
      <c r="E357" s="49">
        <v>5.22</v>
      </c>
      <c r="F357" s="49">
        <f t="shared" si="37"/>
        <v>7300.17</v>
      </c>
      <c r="G357" s="49">
        <f t="shared" si="34"/>
        <v>6.81</v>
      </c>
      <c r="H357" s="50">
        <f t="shared" si="38"/>
        <v>9523.7849999999999</v>
      </c>
      <c r="I357" s="13" t="s">
        <v>512</v>
      </c>
    </row>
    <row r="358" spans="1:9" ht="33.75">
      <c r="A358" s="45" t="s">
        <v>513</v>
      </c>
      <c r="B358" s="46" t="s">
        <v>514</v>
      </c>
      <c r="C358" s="47" t="s">
        <v>282</v>
      </c>
      <c r="D358" s="48">
        <v>364</v>
      </c>
      <c r="E358" s="49">
        <v>4.8</v>
      </c>
      <c r="F358" s="49">
        <f t="shared" si="37"/>
        <v>1747.2</v>
      </c>
      <c r="G358" s="49">
        <f t="shared" si="34"/>
        <v>6.27</v>
      </c>
      <c r="H358" s="50">
        <f t="shared" si="38"/>
        <v>2282.2799999999997</v>
      </c>
      <c r="I358" s="13" t="s">
        <v>512</v>
      </c>
    </row>
    <row r="359" spans="1:9" ht="33.75" customHeight="1">
      <c r="A359" s="45" t="s">
        <v>400</v>
      </c>
      <c r="B359" s="46" t="s">
        <v>401</v>
      </c>
      <c r="C359" s="47" t="s">
        <v>52</v>
      </c>
      <c r="D359" s="48">
        <v>120</v>
      </c>
      <c r="E359" s="49">
        <v>53.33</v>
      </c>
      <c r="F359" s="49">
        <f t="shared" si="37"/>
        <v>6399.5999999999995</v>
      </c>
      <c r="G359" s="49">
        <f t="shared" si="34"/>
        <v>69.62</v>
      </c>
      <c r="H359" s="50">
        <f t="shared" si="38"/>
        <v>8354.4000000000015</v>
      </c>
      <c r="I359" s="13" t="s">
        <v>512</v>
      </c>
    </row>
    <row r="360" spans="1:9">
      <c r="A360" s="39"/>
      <c r="B360" s="40" t="s">
        <v>278</v>
      </c>
      <c r="C360" s="41"/>
      <c r="D360" s="42"/>
      <c r="E360" s="43"/>
      <c r="F360" s="43"/>
      <c r="G360" s="43"/>
      <c r="H360" s="44"/>
      <c r="I360" s="12" t="s">
        <v>515</v>
      </c>
    </row>
    <row r="361" spans="1:9" ht="33.75">
      <c r="A361" s="45" t="s">
        <v>280</v>
      </c>
      <c r="B361" s="46" t="s">
        <v>281</v>
      </c>
      <c r="C361" s="47" t="s">
        <v>282</v>
      </c>
      <c r="D361" s="48">
        <v>313</v>
      </c>
      <c r="E361" s="49">
        <v>1.35</v>
      </c>
      <c r="F361" s="49">
        <f t="shared" ref="F361:F372" si="39">D361*E361</f>
        <v>422.55</v>
      </c>
      <c r="G361" s="49">
        <f t="shared" si="34"/>
        <v>1.76</v>
      </c>
      <c r="H361" s="50">
        <f>D361*G361</f>
        <v>550.88</v>
      </c>
      <c r="I361" s="13" t="s">
        <v>515</v>
      </c>
    </row>
    <row r="362" spans="1:9" ht="22.5">
      <c r="A362" s="45" t="s">
        <v>516</v>
      </c>
      <c r="B362" s="46" t="s">
        <v>517</v>
      </c>
      <c r="C362" s="47" t="s">
        <v>52</v>
      </c>
      <c r="D362" s="48">
        <v>78</v>
      </c>
      <c r="E362" s="49">
        <v>1.35</v>
      </c>
      <c r="F362" s="49">
        <f t="shared" si="39"/>
        <v>105.30000000000001</v>
      </c>
      <c r="G362" s="49">
        <f t="shared" si="34"/>
        <v>1.76</v>
      </c>
      <c r="H362" s="50">
        <f>D362*G362</f>
        <v>137.28</v>
      </c>
      <c r="I362" s="13" t="s">
        <v>515</v>
      </c>
    </row>
    <row r="363" spans="1:9" ht="22.5">
      <c r="A363" s="45" t="s">
        <v>518</v>
      </c>
      <c r="B363" s="46" t="s">
        <v>519</v>
      </c>
      <c r="C363" s="47" t="s">
        <v>52</v>
      </c>
      <c r="D363" s="48">
        <v>15</v>
      </c>
      <c r="E363" s="49">
        <v>2.25</v>
      </c>
      <c r="F363" s="49">
        <f t="shared" si="39"/>
        <v>33.75</v>
      </c>
      <c r="G363" s="49">
        <f t="shared" si="34"/>
        <v>2.94</v>
      </c>
      <c r="H363" s="50">
        <f>D363*G363</f>
        <v>44.1</v>
      </c>
      <c r="I363" s="13" t="s">
        <v>515</v>
      </c>
    </row>
    <row r="364" spans="1:9" ht="33.75" customHeight="1">
      <c r="A364" s="45" t="s">
        <v>520</v>
      </c>
      <c r="B364" s="46" t="s">
        <v>521</v>
      </c>
      <c r="C364" s="47" t="s">
        <v>52</v>
      </c>
      <c r="D364" s="48">
        <v>5</v>
      </c>
      <c r="E364" s="49">
        <v>3.55</v>
      </c>
      <c r="F364" s="49">
        <f t="shared" si="39"/>
        <v>17.75</v>
      </c>
      <c r="G364" s="49">
        <f t="shared" si="34"/>
        <v>4.63</v>
      </c>
      <c r="H364" s="50">
        <f>D364*G364</f>
        <v>23.15</v>
      </c>
      <c r="I364" s="13" t="s">
        <v>515</v>
      </c>
    </row>
    <row r="365" spans="1:9" ht="33.75" customHeight="1">
      <c r="A365" s="45" t="s">
        <v>522</v>
      </c>
      <c r="B365" s="46" t="s">
        <v>523</v>
      </c>
      <c r="C365" s="47" t="s">
        <v>52</v>
      </c>
      <c r="D365" s="48">
        <v>12</v>
      </c>
      <c r="E365" s="49">
        <v>3.99</v>
      </c>
      <c r="F365" s="49">
        <f t="shared" si="39"/>
        <v>47.88</v>
      </c>
      <c r="G365" s="49">
        <f t="shared" si="34"/>
        <v>5.21</v>
      </c>
      <c r="H365" s="50">
        <f>D365*G365</f>
        <v>62.519999999999996</v>
      </c>
      <c r="I365" s="13" t="s">
        <v>515</v>
      </c>
    </row>
    <row r="366" spans="1:9">
      <c r="A366" s="39"/>
      <c r="B366" s="40" t="s">
        <v>29</v>
      </c>
      <c r="C366" s="41"/>
      <c r="D366" s="42"/>
      <c r="E366" s="43"/>
      <c r="F366" s="43"/>
      <c r="G366" s="43"/>
      <c r="H366" s="44"/>
      <c r="I366" s="12" t="s">
        <v>524</v>
      </c>
    </row>
    <row r="367" spans="1:9" ht="24" customHeight="1">
      <c r="A367" s="145" t="s">
        <v>320</v>
      </c>
      <c r="B367" s="146" t="s">
        <v>321</v>
      </c>
      <c r="C367" s="161" t="s">
        <v>19</v>
      </c>
      <c r="D367" s="148">
        <v>213.5</v>
      </c>
      <c r="E367" s="149">
        <v>145</v>
      </c>
      <c r="F367" s="149">
        <f t="shared" si="39"/>
        <v>30957.5</v>
      </c>
      <c r="G367" s="149">
        <f t="shared" si="34"/>
        <v>189.28</v>
      </c>
      <c r="H367" s="150">
        <f>D367*G367</f>
        <v>40411.279999999999</v>
      </c>
      <c r="I367" s="13" t="s">
        <v>524</v>
      </c>
    </row>
    <row r="368" spans="1:9">
      <c r="A368" s="39"/>
      <c r="B368" s="40" t="s">
        <v>36</v>
      </c>
      <c r="C368" s="41"/>
      <c r="D368" s="42"/>
      <c r="E368" s="43"/>
      <c r="F368" s="43"/>
      <c r="G368" s="43"/>
      <c r="H368" s="44"/>
      <c r="I368" s="12" t="s">
        <v>525</v>
      </c>
    </row>
    <row r="369" spans="1:9" ht="24.75" customHeight="1">
      <c r="A369" s="45" t="s">
        <v>323</v>
      </c>
      <c r="B369" s="46" t="s">
        <v>324</v>
      </c>
      <c r="C369" s="47" t="s">
        <v>19</v>
      </c>
      <c r="D369" s="48">
        <v>111</v>
      </c>
      <c r="E369" s="49">
        <v>3.58</v>
      </c>
      <c r="F369" s="49">
        <f t="shared" si="39"/>
        <v>397.38</v>
      </c>
      <c r="G369" s="49">
        <f t="shared" si="34"/>
        <v>4.67</v>
      </c>
      <c r="H369" s="50">
        <f>D369*G369</f>
        <v>518.37</v>
      </c>
      <c r="I369" s="13" t="s">
        <v>525</v>
      </c>
    </row>
    <row r="370" spans="1:9" ht="22.5">
      <c r="A370" s="45" t="s">
        <v>526</v>
      </c>
      <c r="B370" s="46" t="s">
        <v>527</v>
      </c>
      <c r="C370" s="47" t="s">
        <v>28</v>
      </c>
      <c r="D370" s="48">
        <v>1</v>
      </c>
      <c r="E370" s="49">
        <v>1295.73</v>
      </c>
      <c r="F370" s="49">
        <f t="shared" si="39"/>
        <v>1295.73</v>
      </c>
      <c r="G370" s="49">
        <f t="shared" si="34"/>
        <v>1691.45</v>
      </c>
      <c r="H370" s="50">
        <f>D370*G370</f>
        <v>1691.45</v>
      </c>
      <c r="I370" s="13" t="s">
        <v>525</v>
      </c>
    </row>
    <row r="371" spans="1:9">
      <c r="A371" s="45" t="s">
        <v>528</v>
      </c>
      <c r="B371" s="46" t="s">
        <v>529</v>
      </c>
      <c r="C371" s="47" t="s">
        <v>28</v>
      </c>
      <c r="D371" s="48">
        <v>1</v>
      </c>
      <c r="E371" s="49">
        <v>54541.84</v>
      </c>
      <c r="F371" s="49">
        <f t="shared" si="39"/>
        <v>54541.84</v>
      </c>
      <c r="G371" s="49">
        <f t="shared" si="34"/>
        <v>71198.92</v>
      </c>
      <c r="H371" s="50">
        <f>D371*G371</f>
        <v>71198.92</v>
      </c>
      <c r="I371" s="13" t="s">
        <v>525</v>
      </c>
    </row>
    <row r="372" spans="1:9">
      <c r="A372" s="45" t="s">
        <v>212</v>
      </c>
      <c r="B372" s="46" t="s">
        <v>213</v>
      </c>
      <c r="C372" s="47" t="s">
        <v>52</v>
      </c>
      <c r="D372" s="48">
        <v>12</v>
      </c>
      <c r="E372" s="49">
        <v>0.36</v>
      </c>
      <c r="F372" s="49">
        <f t="shared" si="39"/>
        <v>4.32</v>
      </c>
      <c r="G372" s="49">
        <f t="shared" si="34"/>
        <v>0.47</v>
      </c>
      <c r="H372" s="50">
        <f>D372*G372</f>
        <v>5.64</v>
      </c>
      <c r="I372" s="13" t="s">
        <v>525</v>
      </c>
    </row>
    <row r="373" spans="1:9">
      <c r="A373" s="53"/>
      <c r="B373" s="54" t="s">
        <v>248</v>
      </c>
      <c r="C373" s="55"/>
      <c r="D373" s="56"/>
      <c r="E373" s="57"/>
      <c r="F373" s="57">
        <f>SUM(F374:F398)</f>
        <v>12639.500000000002</v>
      </c>
      <c r="G373" s="57"/>
      <c r="H373" s="58">
        <f>SUM(H374:H398)</f>
        <v>15291.31</v>
      </c>
      <c r="I373" s="14" t="s">
        <v>530</v>
      </c>
    </row>
    <row r="374" spans="1:9">
      <c r="A374" s="39"/>
      <c r="B374" s="40" t="s">
        <v>250</v>
      </c>
      <c r="C374" s="41"/>
      <c r="D374" s="42"/>
      <c r="E374" s="43"/>
      <c r="F374" s="43"/>
      <c r="G374" s="43"/>
      <c r="H374" s="44"/>
      <c r="I374" s="12" t="s">
        <v>531</v>
      </c>
    </row>
    <row r="375" spans="1:9">
      <c r="A375" s="45" t="s">
        <v>355</v>
      </c>
      <c r="B375" s="46" t="s">
        <v>356</v>
      </c>
      <c r="C375" s="47" t="s">
        <v>28</v>
      </c>
      <c r="D375" s="48">
        <v>4</v>
      </c>
      <c r="E375" s="49">
        <v>15.88</v>
      </c>
      <c r="F375" s="49">
        <f t="shared" ref="F375:F398" si="40">D375*E375</f>
        <v>63.52</v>
      </c>
      <c r="G375" s="49">
        <f>ROUND(E375*1.2098,2)</f>
        <v>19.21</v>
      </c>
      <c r="H375" s="50">
        <f t="shared" ref="H375:H398" si="41">D375*G375</f>
        <v>76.84</v>
      </c>
      <c r="I375" s="13" t="s">
        <v>531</v>
      </c>
    </row>
    <row r="376" spans="1:9">
      <c r="A376" s="45" t="s">
        <v>425</v>
      </c>
      <c r="B376" s="46" t="s">
        <v>426</v>
      </c>
      <c r="C376" s="47" t="s">
        <v>28</v>
      </c>
      <c r="D376" s="48">
        <v>5</v>
      </c>
      <c r="E376" s="49">
        <v>30.11</v>
      </c>
      <c r="F376" s="49">
        <f t="shared" si="40"/>
        <v>150.55000000000001</v>
      </c>
      <c r="G376" s="49">
        <f t="shared" ref="G376:G398" si="42">ROUND(E376*1.2098,2)</f>
        <v>36.43</v>
      </c>
      <c r="H376" s="50">
        <f t="shared" si="41"/>
        <v>182.15</v>
      </c>
      <c r="I376" s="13" t="s">
        <v>531</v>
      </c>
    </row>
    <row r="377" spans="1:9">
      <c r="A377" s="45" t="s">
        <v>357</v>
      </c>
      <c r="B377" s="46" t="s">
        <v>358</v>
      </c>
      <c r="C377" s="47" t="s">
        <v>28</v>
      </c>
      <c r="D377" s="48">
        <v>32</v>
      </c>
      <c r="E377" s="49">
        <v>6.72</v>
      </c>
      <c r="F377" s="49">
        <f t="shared" si="40"/>
        <v>215.04</v>
      </c>
      <c r="G377" s="49">
        <f t="shared" si="42"/>
        <v>8.1300000000000008</v>
      </c>
      <c r="H377" s="50">
        <f t="shared" si="41"/>
        <v>260.16000000000003</v>
      </c>
      <c r="I377" s="13" t="s">
        <v>531</v>
      </c>
    </row>
    <row r="378" spans="1:9">
      <c r="A378" s="45" t="s">
        <v>427</v>
      </c>
      <c r="B378" s="46" t="s">
        <v>428</v>
      </c>
      <c r="C378" s="47" t="s">
        <v>28</v>
      </c>
      <c r="D378" s="48">
        <v>40</v>
      </c>
      <c r="E378" s="49">
        <v>12.72</v>
      </c>
      <c r="F378" s="49">
        <f t="shared" si="40"/>
        <v>508.8</v>
      </c>
      <c r="G378" s="49">
        <f t="shared" si="42"/>
        <v>15.39</v>
      </c>
      <c r="H378" s="50">
        <f t="shared" si="41"/>
        <v>615.6</v>
      </c>
      <c r="I378" s="13" t="s">
        <v>531</v>
      </c>
    </row>
    <row r="379" spans="1:9">
      <c r="A379" s="45" t="s">
        <v>532</v>
      </c>
      <c r="B379" s="46" t="s">
        <v>533</v>
      </c>
      <c r="C379" s="47" t="s">
        <v>254</v>
      </c>
      <c r="D379" s="48">
        <v>6</v>
      </c>
      <c r="E379" s="49">
        <v>13.7</v>
      </c>
      <c r="F379" s="49">
        <f t="shared" si="40"/>
        <v>82.199999999999989</v>
      </c>
      <c r="G379" s="49">
        <f t="shared" si="42"/>
        <v>16.57</v>
      </c>
      <c r="H379" s="50">
        <f t="shared" si="41"/>
        <v>99.42</v>
      </c>
      <c r="I379" s="13" t="s">
        <v>531</v>
      </c>
    </row>
    <row r="380" spans="1:9">
      <c r="A380" s="45" t="s">
        <v>534</v>
      </c>
      <c r="B380" s="46" t="s">
        <v>535</v>
      </c>
      <c r="C380" s="47" t="s">
        <v>254</v>
      </c>
      <c r="D380" s="48">
        <v>12</v>
      </c>
      <c r="E380" s="49">
        <v>29.47</v>
      </c>
      <c r="F380" s="49">
        <f t="shared" si="40"/>
        <v>353.64</v>
      </c>
      <c r="G380" s="49">
        <f t="shared" si="42"/>
        <v>35.65</v>
      </c>
      <c r="H380" s="50">
        <f t="shared" si="41"/>
        <v>427.79999999999995</v>
      </c>
      <c r="I380" s="13" t="s">
        <v>531</v>
      </c>
    </row>
    <row r="381" spans="1:9" ht="22.5">
      <c r="A381" s="45" t="s">
        <v>536</v>
      </c>
      <c r="B381" s="46" t="s">
        <v>537</v>
      </c>
      <c r="C381" s="47" t="s">
        <v>254</v>
      </c>
      <c r="D381" s="48">
        <v>78</v>
      </c>
      <c r="E381" s="49">
        <v>11.68</v>
      </c>
      <c r="F381" s="49">
        <f t="shared" si="40"/>
        <v>911.04</v>
      </c>
      <c r="G381" s="49">
        <f t="shared" si="42"/>
        <v>14.13</v>
      </c>
      <c r="H381" s="50">
        <f t="shared" si="41"/>
        <v>1102.1400000000001</v>
      </c>
      <c r="I381" s="13" t="s">
        <v>531</v>
      </c>
    </row>
    <row r="382" spans="1:9" ht="22.5">
      <c r="A382" s="45" t="s">
        <v>538</v>
      </c>
      <c r="B382" s="46" t="s">
        <v>539</v>
      </c>
      <c r="C382" s="47" t="s">
        <v>254</v>
      </c>
      <c r="D382" s="48">
        <v>18</v>
      </c>
      <c r="E382" s="49">
        <v>39.35</v>
      </c>
      <c r="F382" s="49">
        <f t="shared" si="40"/>
        <v>708.30000000000007</v>
      </c>
      <c r="G382" s="49">
        <f t="shared" si="42"/>
        <v>47.61</v>
      </c>
      <c r="H382" s="50">
        <f t="shared" si="41"/>
        <v>856.98</v>
      </c>
      <c r="I382" s="13" t="s">
        <v>531</v>
      </c>
    </row>
    <row r="383" spans="1:9">
      <c r="A383" s="45" t="s">
        <v>437</v>
      </c>
      <c r="B383" s="46" t="s">
        <v>438</v>
      </c>
      <c r="C383" s="47" t="s">
        <v>28</v>
      </c>
      <c r="D383" s="48">
        <v>2</v>
      </c>
      <c r="E383" s="49">
        <v>251.1</v>
      </c>
      <c r="F383" s="49">
        <f t="shared" si="40"/>
        <v>502.2</v>
      </c>
      <c r="G383" s="49">
        <f t="shared" si="42"/>
        <v>303.77999999999997</v>
      </c>
      <c r="H383" s="50">
        <f t="shared" si="41"/>
        <v>607.55999999999995</v>
      </c>
      <c r="I383" s="13" t="s">
        <v>531</v>
      </c>
    </row>
    <row r="384" spans="1:9">
      <c r="A384" s="45" t="s">
        <v>540</v>
      </c>
      <c r="B384" s="46" t="s">
        <v>541</v>
      </c>
      <c r="C384" s="47" t="s">
        <v>28</v>
      </c>
      <c r="D384" s="48">
        <v>2</v>
      </c>
      <c r="E384" s="49">
        <v>979.88</v>
      </c>
      <c r="F384" s="49">
        <f t="shared" si="40"/>
        <v>1959.76</v>
      </c>
      <c r="G384" s="49">
        <f t="shared" si="42"/>
        <v>1185.46</v>
      </c>
      <c r="H384" s="50">
        <f t="shared" si="41"/>
        <v>2370.92</v>
      </c>
      <c r="I384" s="13" t="s">
        <v>531</v>
      </c>
    </row>
    <row r="385" spans="1:9" ht="12.75" customHeight="1">
      <c r="A385" s="45" t="s">
        <v>542</v>
      </c>
      <c r="B385" s="46" t="s">
        <v>543</v>
      </c>
      <c r="C385" s="47" t="s">
        <v>259</v>
      </c>
      <c r="D385" s="48">
        <v>2</v>
      </c>
      <c r="E385" s="49">
        <v>23.63</v>
      </c>
      <c r="F385" s="49">
        <f t="shared" si="40"/>
        <v>47.26</v>
      </c>
      <c r="G385" s="49">
        <f t="shared" si="42"/>
        <v>28.59</v>
      </c>
      <c r="H385" s="50">
        <f t="shared" si="41"/>
        <v>57.18</v>
      </c>
      <c r="I385" s="13" t="s">
        <v>531</v>
      </c>
    </row>
    <row r="386" spans="1:9" ht="22.5">
      <c r="A386" s="45" t="s">
        <v>544</v>
      </c>
      <c r="B386" s="46" t="s">
        <v>545</v>
      </c>
      <c r="C386" s="47" t="s">
        <v>259</v>
      </c>
      <c r="D386" s="48">
        <v>12</v>
      </c>
      <c r="E386" s="49">
        <v>18.309999999999999</v>
      </c>
      <c r="F386" s="49">
        <f t="shared" si="40"/>
        <v>219.71999999999997</v>
      </c>
      <c r="G386" s="49">
        <f t="shared" si="42"/>
        <v>22.15</v>
      </c>
      <c r="H386" s="50">
        <f t="shared" si="41"/>
        <v>265.79999999999995</v>
      </c>
      <c r="I386" s="13" t="s">
        <v>531</v>
      </c>
    </row>
    <row r="387" spans="1:9" ht="22.5">
      <c r="A387" s="45" t="s">
        <v>546</v>
      </c>
      <c r="B387" s="46" t="s">
        <v>547</v>
      </c>
      <c r="C387" s="47" t="s">
        <v>259</v>
      </c>
      <c r="D387" s="48">
        <v>2</v>
      </c>
      <c r="E387" s="49">
        <v>17.46</v>
      </c>
      <c r="F387" s="49">
        <f t="shared" si="40"/>
        <v>34.92</v>
      </c>
      <c r="G387" s="49">
        <f t="shared" si="42"/>
        <v>21.12</v>
      </c>
      <c r="H387" s="50">
        <f t="shared" si="41"/>
        <v>42.24</v>
      </c>
      <c r="I387" s="13" t="s">
        <v>531</v>
      </c>
    </row>
    <row r="388" spans="1:9" ht="22.5">
      <c r="A388" s="45" t="s">
        <v>548</v>
      </c>
      <c r="B388" s="46" t="s">
        <v>549</v>
      </c>
      <c r="C388" s="47" t="s">
        <v>259</v>
      </c>
      <c r="D388" s="48">
        <v>24</v>
      </c>
      <c r="E388" s="49">
        <v>12.44</v>
      </c>
      <c r="F388" s="49">
        <f t="shared" si="40"/>
        <v>298.56</v>
      </c>
      <c r="G388" s="49">
        <f t="shared" si="42"/>
        <v>15.05</v>
      </c>
      <c r="H388" s="50">
        <f t="shared" si="41"/>
        <v>361.20000000000005</v>
      </c>
      <c r="I388" s="13" t="s">
        <v>531</v>
      </c>
    </row>
    <row r="389" spans="1:9">
      <c r="A389" s="45" t="s">
        <v>550</v>
      </c>
      <c r="B389" s="46" t="s">
        <v>551</v>
      </c>
      <c r="C389" s="47" t="s">
        <v>28</v>
      </c>
      <c r="D389" s="48">
        <v>1</v>
      </c>
      <c r="E389" s="49">
        <v>630.13</v>
      </c>
      <c r="F389" s="49">
        <f t="shared" si="40"/>
        <v>630.13</v>
      </c>
      <c r="G389" s="49">
        <f t="shared" si="42"/>
        <v>762.33</v>
      </c>
      <c r="H389" s="50">
        <f t="shared" si="41"/>
        <v>762.33</v>
      </c>
      <c r="I389" s="13" t="s">
        <v>531</v>
      </c>
    </row>
    <row r="390" spans="1:9">
      <c r="A390" s="45" t="s">
        <v>497</v>
      </c>
      <c r="B390" s="46" t="s">
        <v>498</v>
      </c>
      <c r="C390" s="47" t="s">
        <v>28</v>
      </c>
      <c r="D390" s="48">
        <v>1</v>
      </c>
      <c r="E390" s="49">
        <v>457.49</v>
      </c>
      <c r="F390" s="49">
        <f t="shared" si="40"/>
        <v>457.49</v>
      </c>
      <c r="G390" s="49">
        <f t="shared" si="42"/>
        <v>553.47</v>
      </c>
      <c r="H390" s="50">
        <f t="shared" si="41"/>
        <v>553.47</v>
      </c>
      <c r="I390" s="13" t="s">
        <v>531</v>
      </c>
    </row>
    <row r="391" spans="1:9">
      <c r="A391" s="45" t="s">
        <v>343</v>
      </c>
      <c r="B391" s="46" t="s">
        <v>344</v>
      </c>
      <c r="C391" s="47" t="s">
        <v>28</v>
      </c>
      <c r="D391" s="48">
        <v>2</v>
      </c>
      <c r="E391" s="49">
        <v>659.32</v>
      </c>
      <c r="F391" s="49">
        <f t="shared" si="40"/>
        <v>1318.64</v>
      </c>
      <c r="G391" s="49">
        <f t="shared" si="42"/>
        <v>797.65</v>
      </c>
      <c r="H391" s="52">
        <f t="shared" si="41"/>
        <v>1595.3</v>
      </c>
      <c r="I391" s="13" t="s">
        <v>531</v>
      </c>
    </row>
    <row r="392" spans="1:9">
      <c r="A392" s="45" t="s">
        <v>552</v>
      </c>
      <c r="B392" s="46" t="s">
        <v>553</v>
      </c>
      <c r="C392" s="47" t="s">
        <v>28</v>
      </c>
      <c r="D392" s="48">
        <v>2</v>
      </c>
      <c r="E392" s="49">
        <v>252.26</v>
      </c>
      <c r="F392" s="49">
        <f t="shared" si="40"/>
        <v>504.52</v>
      </c>
      <c r="G392" s="49">
        <f t="shared" si="42"/>
        <v>305.18</v>
      </c>
      <c r="H392" s="50">
        <f t="shared" si="41"/>
        <v>610.36</v>
      </c>
      <c r="I392" s="13" t="s">
        <v>531</v>
      </c>
    </row>
    <row r="393" spans="1:9">
      <c r="A393" s="45" t="s">
        <v>554</v>
      </c>
      <c r="B393" s="46" t="s">
        <v>555</v>
      </c>
      <c r="C393" s="47" t="s">
        <v>28</v>
      </c>
      <c r="D393" s="48">
        <v>2</v>
      </c>
      <c r="E393" s="49">
        <v>156.88999999999999</v>
      </c>
      <c r="F393" s="49">
        <f t="shared" si="40"/>
        <v>313.77999999999997</v>
      </c>
      <c r="G393" s="49">
        <f t="shared" si="42"/>
        <v>189.81</v>
      </c>
      <c r="H393" s="50">
        <f t="shared" si="41"/>
        <v>379.62</v>
      </c>
      <c r="I393" s="13" t="s">
        <v>531</v>
      </c>
    </row>
    <row r="394" spans="1:9">
      <c r="A394" s="45" t="s">
        <v>556</v>
      </c>
      <c r="B394" s="46" t="s">
        <v>557</v>
      </c>
      <c r="C394" s="47" t="s">
        <v>28</v>
      </c>
      <c r="D394" s="48">
        <v>1</v>
      </c>
      <c r="E394" s="49">
        <v>352</v>
      </c>
      <c r="F394" s="49">
        <f t="shared" si="40"/>
        <v>352</v>
      </c>
      <c r="G394" s="49">
        <f t="shared" si="42"/>
        <v>425.85</v>
      </c>
      <c r="H394" s="50">
        <f t="shared" si="41"/>
        <v>425.85</v>
      </c>
      <c r="I394" s="13" t="s">
        <v>531</v>
      </c>
    </row>
    <row r="395" spans="1:9">
      <c r="A395" s="45" t="s">
        <v>558</v>
      </c>
      <c r="B395" s="46" t="s">
        <v>559</v>
      </c>
      <c r="C395" s="47" t="s">
        <v>259</v>
      </c>
      <c r="D395" s="48">
        <v>1</v>
      </c>
      <c r="E395" s="49">
        <v>101.87</v>
      </c>
      <c r="F395" s="49">
        <f t="shared" si="40"/>
        <v>101.87</v>
      </c>
      <c r="G395" s="49">
        <f t="shared" si="42"/>
        <v>123.24</v>
      </c>
      <c r="H395" s="50">
        <f t="shared" si="41"/>
        <v>123.24</v>
      </c>
      <c r="I395" s="13" t="s">
        <v>531</v>
      </c>
    </row>
    <row r="396" spans="1:9">
      <c r="A396" s="45" t="s">
        <v>560</v>
      </c>
      <c r="B396" s="46" t="s">
        <v>561</v>
      </c>
      <c r="C396" s="47" t="s">
        <v>28</v>
      </c>
      <c r="D396" s="48">
        <v>2</v>
      </c>
      <c r="E396" s="49">
        <v>434.4</v>
      </c>
      <c r="F396" s="49">
        <f t="shared" si="40"/>
        <v>868.8</v>
      </c>
      <c r="G396" s="49">
        <f t="shared" si="42"/>
        <v>525.54</v>
      </c>
      <c r="H396" s="50">
        <f t="shared" si="41"/>
        <v>1051.08</v>
      </c>
      <c r="I396" s="13" t="s">
        <v>531</v>
      </c>
    </row>
    <row r="397" spans="1:9">
      <c r="A397" s="145" t="s">
        <v>453</v>
      </c>
      <c r="B397" s="146" t="s">
        <v>454</v>
      </c>
      <c r="C397" s="161" t="s">
        <v>28</v>
      </c>
      <c r="D397" s="148">
        <v>1</v>
      </c>
      <c r="E397" s="149">
        <v>335.5</v>
      </c>
      <c r="F397" s="149">
        <f t="shared" si="40"/>
        <v>335.5</v>
      </c>
      <c r="G397" s="149">
        <f t="shared" si="42"/>
        <v>405.89</v>
      </c>
      <c r="H397" s="150">
        <f t="shared" si="41"/>
        <v>405.89</v>
      </c>
      <c r="I397" s="13" t="s">
        <v>531</v>
      </c>
    </row>
    <row r="398" spans="1:9">
      <c r="A398" s="45" t="s">
        <v>562</v>
      </c>
      <c r="B398" s="46" t="s">
        <v>563</v>
      </c>
      <c r="C398" s="47" t="s">
        <v>28</v>
      </c>
      <c r="D398" s="48">
        <v>2</v>
      </c>
      <c r="E398" s="49">
        <v>850.63</v>
      </c>
      <c r="F398" s="49">
        <f t="shared" si="40"/>
        <v>1701.26</v>
      </c>
      <c r="G398" s="49">
        <f t="shared" si="42"/>
        <v>1029.0899999999999</v>
      </c>
      <c r="H398" s="50">
        <f t="shared" si="41"/>
        <v>2058.1799999999998</v>
      </c>
      <c r="I398" s="13" t="s">
        <v>531</v>
      </c>
    </row>
    <row r="399" spans="1:9">
      <c r="A399" s="33"/>
      <c r="B399" s="34" t="s">
        <v>564</v>
      </c>
      <c r="C399" s="35"/>
      <c r="D399" s="36"/>
      <c r="E399" s="37"/>
      <c r="F399" s="37">
        <f>F400+F413</f>
        <v>4314.8851100000002</v>
      </c>
      <c r="G399" s="37"/>
      <c r="H399" s="38">
        <f>H400+H413</f>
        <v>5567.77862</v>
      </c>
      <c r="I399" s="11" t="s">
        <v>565</v>
      </c>
    </row>
    <row r="400" spans="1:9">
      <c r="A400" s="53"/>
      <c r="B400" s="54" t="s">
        <v>162</v>
      </c>
      <c r="C400" s="55"/>
      <c r="D400" s="56"/>
      <c r="E400" s="57"/>
      <c r="F400" s="57">
        <f>SUM(F401:F412)</f>
        <v>3636.02511</v>
      </c>
      <c r="G400" s="57"/>
      <c r="H400" s="58">
        <f>SUM(H401:H412)</f>
        <v>4746.5386200000003</v>
      </c>
      <c r="I400" s="14" t="s">
        <v>566</v>
      </c>
    </row>
    <row r="401" spans="1:9">
      <c r="A401" s="39"/>
      <c r="B401" s="40" t="s">
        <v>43</v>
      </c>
      <c r="C401" s="41"/>
      <c r="D401" s="42"/>
      <c r="E401" s="43"/>
      <c r="F401" s="43"/>
      <c r="G401" s="43"/>
      <c r="H401" s="44"/>
      <c r="I401" s="12" t="s">
        <v>567</v>
      </c>
    </row>
    <row r="402" spans="1:9">
      <c r="A402" s="45" t="s">
        <v>176</v>
      </c>
      <c r="B402" s="46" t="s">
        <v>177</v>
      </c>
      <c r="C402" s="47" t="s">
        <v>47</v>
      </c>
      <c r="D402" s="48">
        <v>7</v>
      </c>
      <c r="E402" s="49">
        <v>47.63</v>
      </c>
      <c r="F402" s="49">
        <f>D402*E402</f>
        <v>333.41</v>
      </c>
      <c r="G402" s="49">
        <f t="shared" ref="G402:G455" si="43">ROUND(E402*1.3054,2)</f>
        <v>62.18</v>
      </c>
      <c r="H402" s="50">
        <f>D402*G402</f>
        <v>435.26</v>
      </c>
      <c r="I402" s="13" t="s">
        <v>567</v>
      </c>
    </row>
    <row r="403" spans="1:9" ht="45">
      <c r="A403" s="45" t="s">
        <v>178</v>
      </c>
      <c r="B403" s="46" t="s">
        <v>179</v>
      </c>
      <c r="C403" s="47" t="s">
        <v>47</v>
      </c>
      <c r="D403" s="48">
        <v>61.5</v>
      </c>
      <c r="E403" s="49">
        <v>8.73</v>
      </c>
      <c r="F403" s="49">
        <f>D403*E403</f>
        <v>536.89499999999998</v>
      </c>
      <c r="G403" s="49">
        <f t="shared" si="43"/>
        <v>11.4</v>
      </c>
      <c r="H403" s="50">
        <f>D403*G403</f>
        <v>701.1</v>
      </c>
      <c r="I403" s="13" t="s">
        <v>567</v>
      </c>
    </row>
    <row r="404" spans="1:9" ht="22.5">
      <c r="A404" s="45" t="s">
        <v>184</v>
      </c>
      <c r="B404" s="46" t="s">
        <v>185</v>
      </c>
      <c r="C404" s="47" t="s">
        <v>47</v>
      </c>
      <c r="D404" s="48">
        <v>68.5</v>
      </c>
      <c r="E404" s="49">
        <v>17.690000000000001</v>
      </c>
      <c r="F404" s="49">
        <f>D404*E404</f>
        <v>1211.7650000000001</v>
      </c>
      <c r="G404" s="49">
        <f t="shared" si="43"/>
        <v>23.09</v>
      </c>
      <c r="H404" s="52">
        <f>D404*G404</f>
        <v>1581.665</v>
      </c>
      <c r="I404" s="13" t="s">
        <v>567</v>
      </c>
    </row>
    <row r="405" spans="1:9" ht="33.75">
      <c r="A405" s="45" t="s">
        <v>568</v>
      </c>
      <c r="B405" s="46" t="s">
        <v>569</v>
      </c>
      <c r="C405" s="47" t="s">
        <v>47</v>
      </c>
      <c r="D405" s="48">
        <v>3.5</v>
      </c>
      <c r="E405" s="49">
        <v>154.41999999999999</v>
      </c>
      <c r="F405" s="49">
        <f>D405*E405</f>
        <v>540.46999999999991</v>
      </c>
      <c r="G405" s="49">
        <f t="shared" si="43"/>
        <v>201.58</v>
      </c>
      <c r="H405" s="50">
        <f>D405*G405</f>
        <v>705.53000000000009</v>
      </c>
      <c r="I405" s="13" t="s">
        <v>567</v>
      </c>
    </row>
    <row r="406" spans="1:9">
      <c r="A406" s="39"/>
      <c r="B406" s="40" t="s">
        <v>239</v>
      </c>
      <c r="C406" s="41"/>
      <c r="D406" s="42"/>
      <c r="E406" s="43"/>
      <c r="F406" s="43"/>
      <c r="G406" s="43"/>
      <c r="H406" s="44"/>
      <c r="I406" s="12" t="s">
        <v>570</v>
      </c>
    </row>
    <row r="407" spans="1:9">
      <c r="A407" s="45" t="s">
        <v>571</v>
      </c>
      <c r="B407" s="46" t="s">
        <v>572</v>
      </c>
      <c r="C407" s="47" t="s">
        <v>33</v>
      </c>
      <c r="D407" s="48">
        <v>8.1000000000000003E-2</v>
      </c>
      <c r="E407" s="49">
        <v>300.31</v>
      </c>
      <c r="F407" s="49">
        <f>D407*E407</f>
        <v>24.325110000000002</v>
      </c>
      <c r="G407" s="49">
        <f t="shared" si="43"/>
        <v>392.02</v>
      </c>
      <c r="H407" s="50">
        <f>D407*G407</f>
        <v>31.753619999999998</v>
      </c>
      <c r="I407" s="13" t="s">
        <v>570</v>
      </c>
    </row>
    <row r="408" spans="1:9">
      <c r="A408" s="39"/>
      <c r="B408" s="40" t="s">
        <v>408</v>
      </c>
      <c r="C408" s="41"/>
      <c r="D408" s="42"/>
      <c r="E408" s="43"/>
      <c r="F408" s="43"/>
      <c r="G408" s="43"/>
      <c r="H408" s="44"/>
      <c r="I408" s="12" t="s">
        <v>573</v>
      </c>
    </row>
    <row r="409" spans="1:9" ht="22.5">
      <c r="A409" s="45" t="s">
        <v>574</v>
      </c>
      <c r="B409" s="46" t="s">
        <v>575</v>
      </c>
      <c r="C409" s="47" t="s">
        <v>52</v>
      </c>
      <c r="D409" s="48">
        <v>21</v>
      </c>
      <c r="E409" s="49">
        <v>9.5</v>
      </c>
      <c r="F409" s="49">
        <f>D409*E409</f>
        <v>199.5</v>
      </c>
      <c r="G409" s="49">
        <f t="shared" si="43"/>
        <v>12.4</v>
      </c>
      <c r="H409" s="50">
        <f>D409*G409</f>
        <v>260.40000000000003</v>
      </c>
      <c r="I409" s="13" t="s">
        <v>573</v>
      </c>
    </row>
    <row r="410" spans="1:9" ht="22.5">
      <c r="A410" s="45" t="s">
        <v>576</v>
      </c>
      <c r="B410" s="46" t="s">
        <v>577</v>
      </c>
      <c r="C410" s="47" t="s">
        <v>52</v>
      </c>
      <c r="D410" s="48">
        <v>60</v>
      </c>
      <c r="E410" s="49">
        <v>10.65</v>
      </c>
      <c r="F410" s="49">
        <f>D410*E410</f>
        <v>639</v>
      </c>
      <c r="G410" s="49">
        <f t="shared" si="43"/>
        <v>13.9</v>
      </c>
      <c r="H410" s="50">
        <f>D410*G410</f>
        <v>834</v>
      </c>
      <c r="I410" s="13" t="s">
        <v>573</v>
      </c>
    </row>
    <row r="411" spans="1:9">
      <c r="A411" s="39"/>
      <c r="B411" s="40" t="s">
        <v>36</v>
      </c>
      <c r="C411" s="41"/>
      <c r="D411" s="42"/>
      <c r="E411" s="43"/>
      <c r="F411" s="43"/>
      <c r="G411" s="43"/>
      <c r="H411" s="44"/>
      <c r="I411" s="12" t="s">
        <v>578</v>
      </c>
    </row>
    <row r="412" spans="1:9" ht="22.5">
      <c r="A412" s="45" t="s">
        <v>244</v>
      </c>
      <c r="B412" s="46" t="s">
        <v>245</v>
      </c>
      <c r="C412" s="47" t="s">
        <v>52</v>
      </c>
      <c r="D412" s="48">
        <v>81</v>
      </c>
      <c r="E412" s="49">
        <v>1.86</v>
      </c>
      <c r="F412" s="49">
        <f>D412*E412</f>
        <v>150.66</v>
      </c>
      <c r="G412" s="49">
        <f t="shared" si="43"/>
        <v>2.4300000000000002</v>
      </c>
      <c r="H412" s="50">
        <f>D412*G412</f>
        <v>196.83</v>
      </c>
      <c r="I412" s="13" t="s">
        <v>578</v>
      </c>
    </row>
    <row r="413" spans="1:9">
      <c r="A413" s="53"/>
      <c r="B413" s="54" t="s">
        <v>248</v>
      </c>
      <c r="C413" s="55"/>
      <c r="D413" s="56"/>
      <c r="E413" s="57"/>
      <c r="F413" s="57">
        <f>SUM(F414:F427)</f>
        <v>678.86</v>
      </c>
      <c r="G413" s="57"/>
      <c r="H413" s="58">
        <f>SUM(H414:H427)</f>
        <v>821.2399999999999</v>
      </c>
      <c r="I413" s="14" t="s">
        <v>579</v>
      </c>
    </row>
    <row r="414" spans="1:9">
      <c r="A414" s="39"/>
      <c r="B414" s="40" t="s">
        <v>250</v>
      </c>
      <c r="C414" s="41"/>
      <c r="D414" s="42"/>
      <c r="E414" s="43"/>
      <c r="F414" s="43"/>
      <c r="G414" s="43"/>
      <c r="H414" s="44"/>
      <c r="I414" s="12" t="s">
        <v>580</v>
      </c>
    </row>
    <row r="415" spans="1:9">
      <c r="A415" s="45" t="s">
        <v>581</v>
      </c>
      <c r="B415" s="46" t="s">
        <v>582</v>
      </c>
      <c r="C415" s="47" t="s">
        <v>28</v>
      </c>
      <c r="D415" s="48">
        <v>1</v>
      </c>
      <c r="E415" s="49">
        <v>3.58</v>
      </c>
      <c r="F415" s="49">
        <f t="shared" ref="F415:F427" si="44">D415*E415</f>
        <v>3.58</v>
      </c>
      <c r="G415" s="49">
        <f>ROUND(E415*1.2098,2)</f>
        <v>4.33</v>
      </c>
      <c r="H415" s="50">
        <f t="shared" ref="H415:H427" si="45">D415*G415</f>
        <v>4.33</v>
      </c>
      <c r="I415" s="13" t="s">
        <v>580</v>
      </c>
    </row>
    <row r="416" spans="1:9">
      <c r="A416" s="45" t="s">
        <v>583</v>
      </c>
      <c r="B416" s="46" t="s">
        <v>584</v>
      </c>
      <c r="C416" s="47" t="s">
        <v>28</v>
      </c>
      <c r="D416" s="48">
        <v>2</v>
      </c>
      <c r="E416" s="49">
        <v>2.42</v>
      </c>
      <c r="F416" s="49">
        <f t="shared" si="44"/>
        <v>4.84</v>
      </c>
      <c r="G416" s="49">
        <f t="shared" ref="G416:G427" si="46">ROUND(E416*1.2098,2)</f>
        <v>2.93</v>
      </c>
      <c r="H416" s="50">
        <f t="shared" si="45"/>
        <v>5.86</v>
      </c>
      <c r="I416" s="13" t="s">
        <v>580</v>
      </c>
    </row>
    <row r="417" spans="1:9">
      <c r="A417" s="45" t="s">
        <v>585</v>
      </c>
      <c r="B417" s="46" t="s">
        <v>586</v>
      </c>
      <c r="C417" s="47" t="s">
        <v>259</v>
      </c>
      <c r="D417" s="48">
        <v>6</v>
      </c>
      <c r="E417" s="49">
        <v>36.78</v>
      </c>
      <c r="F417" s="49">
        <f t="shared" si="44"/>
        <v>220.68</v>
      </c>
      <c r="G417" s="49">
        <f t="shared" si="46"/>
        <v>44.5</v>
      </c>
      <c r="H417" s="50">
        <f t="shared" si="45"/>
        <v>267</v>
      </c>
      <c r="I417" s="13" t="s">
        <v>580</v>
      </c>
    </row>
    <row r="418" spans="1:9" ht="22.5">
      <c r="A418" s="45" t="s">
        <v>587</v>
      </c>
      <c r="B418" s="46" t="s">
        <v>588</v>
      </c>
      <c r="C418" s="47" t="s">
        <v>259</v>
      </c>
      <c r="D418" s="48">
        <v>6</v>
      </c>
      <c r="E418" s="49">
        <v>19.21</v>
      </c>
      <c r="F418" s="49">
        <f t="shared" si="44"/>
        <v>115.26</v>
      </c>
      <c r="G418" s="49">
        <f t="shared" si="46"/>
        <v>23.24</v>
      </c>
      <c r="H418" s="50">
        <f t="shared" si="45"/>
        <v>139.44</v>
      </c>
      <c r="I418" s="13" t="s">
        <v>580</v>
      </c>
    </row>
    <row r="419" spans="1:9" ht="22.5">
      <c r="A419" s="45" t="s">
        <v>589</v>
      </c>
      <c r="B419" s="46" t="s">
        <v>590</v>
      </c>
      <c r="C419" s="47" t="s">
        <v>52</v>
      </c>
      <c r="D419" s="48">
        <v>6</v>
      </c>
      <c r="E419" s="49">
        <v>19.12</v>
      </c>
      <c r="F419" s="49">
        <f t="shared" si="44"/>
        <v>114.72</v>
      </c>
      <c r="G419" s="49">
        <f t="shared" si="46"/>
        <v>23.13</v>
      </c>
      <c r="H419" s="50">
        <f t="shared" si="45"/>
        <v>138.78</v>
      </c>
      <c r="I419" s="13" t="s">
        <v>580</v>
      </c>
    </row>
    <row r="420" spans="1:9">
      <c r="A420" s="45" t="s">
        <v>591</v>
      </c>
      <c r="B420" s="46" t="s">
        <v>592</v>
      </c>
      <c r="C420" s="47" t="s">
        <v>259</v>
      </c>
      <c r="D420" s="48">
        <v>6</v>
      </c>
      <c r="E420" s="49">
        <v>7.26</v>
      </c>
      <c r="F420" s="49">
        <f t="shared" si="44"/>
        <v>43.56</v>
      </c>
      <c r="G420" s="49">
        <f t="shared" si="46"/>
        <v>8.7799999999999994</v>
      </c>
      <c r="H420" s="50">
        <f t="shared" si="45"/>
        <v>52.679999999999993</v>
      </c>
      <c r="I420" s="13" t="s">
        <v>580</v>
      </c>
    </row>
    <row r="421" spans="1:9" ht="22.5">
      <c r="A421" s="45" t="s">
        <v>593</v>
      </c>
      <c r="B421" s="46" t="s">
        <v>594</v>
      </c>
      <c r="C421" s="47" t="s">
        <v>28</v>
      </c>
      <c r="D421" s="48">
        <v>6</v>
      </c>
      <c r="E421" s="49">
        <v>1.62</v>
      </c>
      <c r="F421" s="49">
        <f t="shared" si="44"/>
        <v>9.7200000000000006</v>
      </c>
      <c r="G421" s="49">
        <f t="shared" si="46"/>
        <v>1.96</v>
      </c>
      <c r="H421" s="50">
        <f t="shared" si="45"/>
        <v>11.76</v>
      </c>
      <c r="I421" s="13" t="s">
        <v>580</v>
      </c>
    </row>
    <row r="422" spans="1:9">
      <c r="A422" s="45" t="s">
        <v>595</v>
      </c>
      <c r="B422" s="46" t="s">
        <v>596</v>
      </c>
      <c r="C422" s="47" t="s">
        <v>28</v>
      </c>
      <c r="D422" s="48">
        <v>7</v>
      </c>
      <c r="E422" s="49">
        <v>1.32</v>
      </c>
      <c r="F422" s="49">
        <f t="shared" si="44"/>
        <v>9.24</v>
      </c>
      <c r="G422" s="49">
        <f t="shared" si="46"/>
        <v>1.6</v>
      </c>
      <c r="H422" s="50">
        <f t="shared" si="45"/>
        <v>11.200000000000001</v>
      </c>
      <c r="I422" s="13" t="s">
        <v>580</v>
      </c>
    </row>
    <row r="423" spans="1:9">
      <c r="A423" s="145" t="s">
        <v>597</v>
      </c>
      <c r="B423" s="146" t="s">
        <v>598</v>
      </c>
      <c r="C423" s="161" t="s">
        <v>259</v>
      </c>
      <c r="D423" s="148">
        <v>15</v>
      </c>
      <c r="E423" s="149">
        <v>6.26</v>
      </c>
      <c r="F423" s="149">
        <f t="shared" si="44"/>
        <v>93.899999999999991</v>
      </c>
      <c r="G423" s="149">
        <f t="shared" si="46"/>
        <v>7.57</v>
      </c>
      <c r="H423" s="150">
        <f t="shared" si="45"/>
        <v>113.55000000000001</v>
      </c>
      <c r="I423" s="13" t="s">
        <v>580</v>
      </c>
    </row>
    <row r="424" spans="1:9" ht="22.5">
      <c r="A424" s="45" t="s">
        <v>599</v>
      </c>
      <c r="B424" s="46" t="s">
        <v>600</v>
      </c>
      <c r="C424" s="47" t="s">
        <v>28</v>
      </c>
      <c r="D424" s="48">
        <v>3</v>
      </c>
      <c r="E424" s="49">
        <v>3.36</v>
      </c>
      <c r="F424" s="49">
        <f t="shared" si="44"/>
        <v>10.08</v>
      </c>
      <c r="G424" s="49">
        <f t="shared" si="46"/>
        <v>4.0599999999999996</v>
      </c>
      <c r="H424" s="50">
        <f t="shared" si="45"/>
        <v>12.18</v>
      </c>
      <c r="I424" s="13" t="s">
        <v>580</v>
      </c>
    </row>
    <row r="425" spans="1:9">
      <c r="A425" s="45" t="s">
        <v>601</v>
      </c>
      <c r="B425" s="46" t="s">
        <v>602</v>
      </c>
      <c r="C425" s="47" t="s">
        <v>28</v>
      </c>
      <c r="D425" s="48">
        <v>1</v>
      </c>
      <c r="E425" s="49">
        <v>6.18</v>
      </c>
      <c r="F425" s="49">
        <f t="shared" si="44"/>
        <v>6.18</v>
      </c>
      <c r="G425" s="49">
        <f t="shared" si="46"/>
        <v>7.48</v>
      </c>
      <c r="H425" s="50">
        <f t="shared" si="45"/>
        <v>7.48</v>
      </c>
      <c r="I425" s="13" t="s">
        <v>580</v>
      </c>
    </row>
    <row r="426" spans="1:9">
      <c r="A426" s="45" t="s">
        <v>603</v>
      </c>
      <c r="B426" s="46" t="s">
        <v>604</v>
      </c>
      <c r="C426" s="47" t="s">
        <v>28</v>
      </c>
      <c r="D426" s="48">
        <v>5</v>
      </c>
      <c r="E426" s="49">
        <v>8.1</v>
      </c>
      <c r="F426" s="49">
        <f t="shared" si="44"/>
        <v>40.5</v>
      </c>
      <c r="G426" s="49">
        <f t="shared" si="46"/>
        <v>9.8000000000000007</v>
      </c>
      <c r="H426" s="50">
        <f t="shared" si="45"/>
        <v>49</v>
      </c>
      <c r="I426" s="13" t="s">
        <v>580</v>
      </c>
    </row>
    <row r="427" spans="1:9">
      <c r="A427" s="45" t="s">
        <v>605</v>
      </c>
      <c r="B427" s="46" t="s">
        <v>606</v>
      </c>
      <c r="C427" s="47" t="s">
        <v>28</v>
      </c>
      <c r="D427" s="48">
        <v>6</v>
      </c>
      <c r="E427" s="49">
        <v>1.1000000000000001</v>
      </c>
      <c r="F427" s="49">
        <f t="shared" si="44"/>
        <v>6.6000000000000005</v>
      </c>
      <c r="G427" s="49">
        <f t="shared" si="46"/>
        <v>1.33</v>
      </c>
      <c r="H427" s="50">
        <f t="shared" si="45"/>
        <v>7.98</v>
      </c>
      <c r="I427" s="13" t="s">
        <v>580</v>
      </c>
    </row>
    <row r="428" spans="1:9">
      <c r="A428" s="33"/>
      <c r="B428" s="34" t="s">
        <v>607</v>
      </c>
      <c r="C428" s="35"/>
      <c r="D428" s="36"/>
      <c r="E428" s="37"/>
      <c r="F428" s="37">
        <f>F429+F456</f>
        <v>25724.38</v>
      </c>
      <c r="G428" s="37"/>
      <c r="H428" s="38">
        <f>H429+H456</f>
        <v>32205.919999999998</v>
      </c>
      <c r="I428" s="11" t="s">
        <v>608</v>
      </c>
    </row>
    <row r="429" spans="1:9">
      <c r="A429" s="53"/>
      <c r="B429" s="54" t="s">
        <v>162</v>
      </c>
      <c r="C429" s="55"/>
      <c r="D429" s="56"/>
      <c r="E429" s="57"/>
      <c r="F429" s="57">
        <f>SUM(F430:F455)</f>
        <v>11337.38</v>
      </c>
      <c r="G429" s="57"/>
      <c r="H429" s="58">
        <f>SUM(H430:H455)</f>
        <v>14800.55</v>
      </c>
      <c r="I429" s="14" t="s">
        <v>609</v>
      </c>
    </row>
    <row r="430" spans="1:9">
      <c r="A430" s="39"/>
      <c r="B430" s="40" t="s">
        <v>278</v>
      </c>
      <c r="C430" s="41"/>
      <c r="D430" s="42"/>
      <c r="E430" s="43"/>
      <c r="F430" s="43"/>
      <c r="G430" s="43"/>
      <c r="H430" s="44"/>
      <c r="I430" s="12" t="s">
        <v>610</v>
      </c>
    </row>
    <row r="431" spans="1:9" ht="33.75">
      <c r="A431" s="45" t="s">
        <v>507</v>
      </c>
      <c r="B431" s="46" t="s">
        <v>508</v>
      </c>
      <c r="C431" s="47" t="s">
        <v>19</v>
      </c>
      <c r="D431" s="48">
        <v>4</v>
      </c>
      <c r="E431" s="49">
        <v>96.04</v>
      </c>
      <c r="F431" s="49">
        <f>D431*E431</f>
        <v>384.16</v>
      </c>
      <c r="G431" s="49">
        <f t="shared" si="43"/>
        <v>125.37</v>
      </c>
      <c r="H431" s="50">
        <f t="shared" ref="H431:H440" si="47">D431*G431</f>
        <v>501.48</v>
      </c>
      <c r="I431" s="13" t="s">
        <v>610</v>
      </c>
    </row>
    <row r="432" spans="1:9" ht="33.75">
      <c r="A432" s="45" t="s">
        <v>611</v>
      </c>
      <c r="B432" s="46" t="s">
        <v>612</v>
      </c>
      <c r="C432" s="47" t="s">
        <v>19</v>
      </c>
      <c r="D432" s="48">
        <v>4</v>
      </c>
      <c r="E432" s="49">
        <v>2.68</v>
      </c>
      <c r="F432" s="49">
        <f>D432*E432</f>
        <v>10.72</v>
      </c>
      <c r="G432" s="49">
        <f t="shared" si="43"/>
        <v>3.5</v>
      </c>
      <c r="H432" s="50">
        <f t="shared" si="47"/>
        <v>14</v>
      </c>
      <c r="I432" s="13" t="s">
        <v>610</v>
      </c>
    </row>
    <row r="433" spans="1:9" ht="22.5">
      <c r="A433" s="45" t="s">
        <v>613</v>
      </c>
      <c r="B433" s="46" t="s">
        <v>614</v>
      </c>
      <c r="C433" s="47" t="s">
        <v>19</v>
      </c>
      <c r="D433" s="48">
        <v>4</v>
      </c>
      <c r="E433" s="49">
        <v>6.84</v>
      </c>
      <c r="F433" s="49">
        <f>D433*E433</f>
        <v>27.36</v>
      </c>
      <c r="G433" s="49">
        <f t="shared" si="43"/>
        <v>8.93</v>
      </c>
      <c r="H433" s="50">
        <f t="shared" si="47"/>
        <v>35.72</v>
      </c>
      <c r="I433" s="13" t="s">
        <v>610</v>
      </c>
    </row>
    <row r="434" spans="1:9">
      <c r="A434" s="45" t="s">
        <v>615</v>
      </c>
      <c r="B434" s="46" t="s">
        <v>616</v>
      </c>
      <c r="C434" s="47" t="s">
        <v>19</v>
      </c>
      <c r="D434" s="48">
        <v>1.5</v>
      </c>
      <c r="E434" s="49">
        <v>222.94</v>
      </c>
      <c r="F434" s="49">
        <f>D434*E434</f>
        <v>334.40999999999997</v>
      </c>
      <c r="G434" s="49">
        <f t="shared" si="43"/>
        <v>291.02999999999997</v>
      </c>
      <c r="H434" s="52">
        <f t="shared" si="47"/>
        <v>436.54499999999996</v>
      </c>
      <c r="I434" s="13" t="s">
        <v>610</v>
      </c>
    </row>
    <row r="435" spans="1:9">
      <c r="A435" s="39"/>
      <c r="B435" s="40" t="s">
        <v>43</v>
      </c>
      <c r="C435" s="41"/>
      <c r="D435" s="42"/>
      <c r="E435" s="43"/>
      <c r="F435" s="43"/>
      <c r="G435" s="43"/>
      <c r="H435" s="44"/>
      <c r="I435" s="12" t="s">
        <v>617</v>
      </c>
    </row>
    <row r="436" spans="1:9">
      <c r="A436" s="45" t="s">
        <v>176</v>
      </c>
      <c r="B436" s="46" t="s">
        <v>177</v>
      </c>
      <c r="C436" s="47" t="s">
        <v>47</v>
      </c>
      <c r="D436" s="48">
        <v>14</v>
      </c>
      <c r="E436" s="49">
        <v>47.63</v>
      </c>
      <c r="F436" s="49">
        <f>D436*E436</f>
        <v>666.82</v>
      </c>
      <c r="G436" s="49">
        <f t="shared" si="43"/>
        <v>62.18</v>
      </c>
      <c r="H436" s="50">
        <f t="shared" si="47"/>
        <v>870.52</v>
      </c>
      <c r="I436" s="13" t="s">
        <v>617</v>
      </c>
    </row>
    <row r="437" spans="1:9" ht="22.5">
      <c r="A437" s="45" t="s">
        <v>184</v>
      </c>
      <c r="B437" s="46" t="s">
        <v>185</v>
      </c>
      <c r="C437" s="47" t="s">
        <v>47</v>
      </c>
      <c r="D437" s="48">
        <v>7</v>
      </c>
      <c r="E437" s="49">
        <v>17.690000000000001</v>
      </c>
      <c r="F437" s="49">
        <f>D437*E437</f>
        <v>123.83000000000001</v>
      </c>
      <c r="G437" s="49">
        <f t="shared" si="43"/>
        <v>23.09</v>
      </c>
      <c r="H437" s="50">
        <f t="shared" si="47"/>
        <v>161.63</v>
      </c>
      <c r="I437" s="13" t="s">
        <v>617</v>
      </c>
    </row>
    <row r="438" spans="1:9" ht="24.75" customHeight="1">
      <c r="A438" s="45" t="s">
        <v>186</v>
      </c>
      <c r="B438" s="46" t="s">
        <v>187</v>
      </c>
      <c r="C438" s="47" t="s">
        <v>47</v>
      </c>
      <c r="D438" s="48">
        <v>9.5</v>
      </c>
      <c r="E438" s="49">
        <v>1.45</v>
      </c>
      <c r="F438" s="49">
        <f>D438*E438</f>
        <v>13.775</v>
      </c>
      <c r="G438" s="49">
        <f t="shared" si="43"/>
        <v>1.89</v>
      </c>
      <c r="H438" s="50">
        <f t="shared" si="47"/>
        <v>17.954999999999998</v>
      </c>
      <c r="I438" s="13" t="s">
        <v>617</v>
      </c>
    </row>
    <row r="439" spans="1:9" ht="22.5">
      <c r="A439" s="45" t="s">
        <v>188</v>
      </c>
      <c r="B439" s="46" t="s">
        <v>189</v>
      </c>
      <c r="C439" s="47" t="s">
        <v>47</v>
      </c>
      <c r="D439" s="48">
        <v>9.5</v>
      </c>
      <c r="E439" s="49">
        <v>3.33</v>
      </c>
      <c r="F439" s="49">
        <f>D439*E439</f>
        <v>31.635000000000002</v>
      </c>
      <c r="G439" s="49">
        <f t="shared" si="43"/>
        <v>4.3499999999999996</v>
      </c>
      <c r="H439" s="50">
        <f t="shared" si="47"/>
        <v>41.324999999999996</v>
      </c>
      <c r="I439" s="13" t="s">
        <v>617</v>
      </c>
    </row>
    <row r="440" spans="1:9" ht="22.5">
      <c r="A440" s="45" t="s">
        <v>190</v>
      </c>
      <c r="B440" s="46" t="s">
        <v>191</v>
      </c>
      <c r="C440" s="47" t="s">
        <v>47</v>
      </c>
      <c r="D440" s="48">
        <v>9.5</v>
      </c>
      <c r="E440" s="49">
        <v>0.75</v>
      </c>
      <c r="F440" s="49">
        <f>D440*E440</f>
        <v>7.125</v>
      </c>
      <c r="G440" s="49">
        <f t="shared" si="43"/>
        <v>0.98</v>
      </c>
      <c r="H440" s="50">
        <f t="shared" si="47"/>
        <v>9.31</v>
      </c>
      <c r="I440" s="13" t="s">
        <v>617</v>
      </c>
    </row>
    <row r="441" spans="1:9">
      <c r="A441" s="39"/>
      <c r="B441" s="40" t="s">
        <v>200</v>
      </c>
      <c r="C441" s="41"/>
      <c r="D441" s="42"/>
      <c r="E441" s="43"/>
      <c r="F441" s="43"/>
      <c r="G441" s="43"/>
      <c r="H441" s="44"/>
      <c r="I441" s="12" t="s">
        <v>618</v>
      </c>
    </row>
    <row r="442" spans="1:9" ht="38.25" customHeight="1">
      <c r="A442" s="45" t="s">
        <v>294</v>
      </c>
      <c r="B442" s="46" t="s">
        <v>295</v>
      </c>
      <c r="C442" s="47" t="s">
        <v>19</v>
      </c>
      <c r="D442" s="48">
        <v>10</v>
      </c>
      <c r="E442" s="49">
        <v>44.31</v>
      </c>
      <c r="F442" s="49">
        <f t="shared" ref="F442:F451" si="48">D442*E442</f>
        <v>443.1</v>
      </c>
      <c r="G442" s="49">
        <f t="shared" si="43"/>
        <v>57.84</v>
      </c>
      <c r="H442" s="50">
        <f t="shared" ref="H442:H448" si="49">D442*G442</f>
        <v>578.40000000000009</v>
      </c>
      <c r="I442" s="13" t="s">
        <v>618</v>
      </c>
    </row>
    <row r="443" spans="1:9" ht="22.5">
      <c r="A443" s="45" t="s">
        <v>619</v>
      </c>
      <c r="B443" s="46" t="s">
        <v>620</v>
      </c>
      <c r="C443" s="47" t="s">
        <v>47</v>
      </c>
      <c r="D443" s="48">
        <v>6</v>
      </c>
      <c r="E443" s="49">
        <v>252.33</v>
      </c>
      <c r="F443" s="49">
        <f t="shared" si="48"/>
        <v>1513.98</v>
      </c>
      <c r="G443" s="49">
        <f t="shared" si="43"/>
        <v>329.39</v>
      </c>
      <c r="H443" s="50">
        <f t="shared" si="49"/>
        <v>1976.34</v>
      </c>
      <c r="I443" s="13" t="s">
        <v>618</v>
      </c>
    </row>
    <row r="444" spans="1:9" ht="22.5">
      <c r="A444" s="45" t="s">
        <v>302</v>
      </c>
      <c r="B444" s="46" t="s">
        <v>303</v>
      </c>
      <c r="C444" s="47" t="s">
        <v>47</v>
      </c>
      <c r="D444" s="48">
        <v>0.5</v>
      </c>
      <c r="E444" s="49">
        <v>284.3</v>
      </c>
      <c r="F444" s="49">
        <f t="shared" si="48"/>
        <v>142.15</v>
      </c>
      <c r="G444" s="49">
        <f t="shared" si="43"/>
        <v>371.13</v>
      </c>
      <c r="H444" s="50">
        <f t="shared" si="49"/>
        <v>185.565</v>
      </c>
      <c r="I444" s="13" t="s">
        <v>618</v>
      </c>
    </row>
    <row r="445" spans="1:9">
      <c r="A445" s="145" t="s">
        <v>304</v>
      </c>
      <c r="B445" s="146" t="s">
        <v>305</v>
      </c>
      <c r="C445" s="161" t="s">
        <v>47</v>
      </c>
      <c r="D445" s="148">
        <v>0.5</v>
      </c>
      <c r="E445" s="149">
        <v>82.35</v>
      </c>
      <c r="F445" s="149">
        <f t="shared" si="48"/>
        <v>41.174999999999997</v>
      </c>
      <c r="G445" s="149">
        <f t="shared" si="43"/>
        <v>107.5</v>
      </c>
      <c r="H445" s="150">
        <f t="shared" si="49"/>
        <v>53.75</v>
      </c>
      <c r="I445" s="13" t="s">
        <v>618</v>
      </c>
    </row>
    <row r="446" spans="1:9" ht="33.75">
      <c r="A446" s="45" t="s">
        <v>310</v>
      </c>
      <c r="B446" s="46" t="s">
        <v>311</v>
      </c>
      <c r="C446" s="47" t="s">
        <v>282</v>
      </c>
      <c r="D446" s="48">
        <v>96</v>
      </c>
      <c r="E446" s="49">
        <v>5.93</v>
      </c>
      <c r="F446" s="49">
        <f t="shared" si="48"/>
        <v>569.28</v>
      </c>
      <c r="G446" s="49">
        <f t="shared" si="43"/>
        <v>7.74</v>
      </c>
      <c r="H446" s="50">
        <f t="shared" si="49"/>
        <v>743.04</v>
      </c>
      <c r="I446" s="13" t="s">
        <v>618</v>
      </c>
    </row>
    <row r="447" spans="1:9" ht="33.75">
      <c r="A447" s="45" t="s">
        <v>513</v>
      </c>
      <c r="B447" s="46" t="s">
        <v>514</v>
      </c>
      <c r="C447" s="47" t="s">
        <v>282</v>
      </c>
      <c r="D447" s="48">
        <v>171</v>
      </c>
      <c r="E447" s="49">
        <v>4.8</v>
      </c>
      <c r="F447" s="49">
        <f t="shared" si="48"/>
        <v>820.8</v>
      </c>
      <c r="G447" s="49">
        <f t="shared" si="43"/>
        <v>6.27</v>
      </c>
      <c r="H447" s="50">
        <f t="shared" si="49"/>
        <v>1072.1699999999998</v>
      </c>
      <c r="I447" s="13" t="s">
        <v>618</v>
      </c>
    </row>
    <row r="448" spans="1:9" ht="33.75" customHeight="1">
      <c r="A448" s="45" t="s">
        <v>400</v>
      </c>
      <c r="B448" s="46" t="s">
        <v>401</v>
      </c>
      <c r="C448" s="47" t="s">
        <v>52</v>
      </c>
      <c r="D448" s="48">
        <v>48</v>
      </c>
      <c r="E448" s="49">
        <v>53.33</v>
      </c>
      <c r="F448" s="49">
        <f t="shared" si="48"/>
        <v>2559.84</v>
      </c>
      <c r="G448" s="49">
        <f t="shared" si="43"/>
        <v>69.62</v>
      </c>
      <c r="H448" s="50">
        <f t="shared" si="49"/>
        <v>3341.76</v>
      </c>
      <c r="I448" s="13" t="s">
        <v>618</v>
      </c>
    </row>
    <row r="449" spans="1:9">
      <c r="A449" s="39"/>
      <c r="B449" s="40" t="s">
        <v>408</v>
      </c>
      <c r="C449" s="41"/>
      <c r="D449" s="42"/>
      <c r="E449" s="43"/>
      <c r="F449" s="43"/>
      <c r="G449" s="43"/>
      <c r="H449" s="44"/>
      <c r="I449" s="12" t="s">
        <v>621</v>
      </c>
    </row>
    <row r="450" spans="1:9" ht="22.5">
      <c r="A450" s="45" t="s">
        <v>410</v>
      </c>
      <c r="B450" s="46" t="s">
        <v>411</v>
      </c>
      <c r="C450" s="47" t="s">
        <v>52</v>
      </c>
      <c r="D450" s="48">
        <v>2</v>
      </c>
      <c r="E450" s="49">
        <v>199.74</v>
      </c>
      <c r="F450" s="49">
        <f t="shared" si="48"/>
        <v>399.48</v>
      </c>
      <c r="G450" s="49">
        <f t="shared" si="43"/>
        <v>260.74</v>
      </c>
      <c r="H450" s="50">
        <f>D450*G450</f>
        <v>521.48</v>
      </c>
      <c r="I450" s="13" t="s">
        <v>621</v>
      </c>
    </row>
    <row r="451" spans="1:9" ht="33.75">
      <c r="A451" s="45" t="s">
        <v>622</v>
      </c>
      <c r="B451" s="46" t="s">
        <v>623</v>
      </c>
      <c r="C451" s="47" t="s">
        <v>52</v>
      </c>
      <c r="D451" s="48">
        <v>17</v>
      </c>
      <c r="E451" s="49">
        <v>54.16</v>
      </c>
      <c r="F451" s="49">
        <f t="shared" si="48"/>
        <v>920.71999999999991</v>
      </c>
      <c r="G451" s="49">
        <f t="shared" si="43"/>
        <v>70.7</v>
      </c>
      <c r="H451" s="50">
        <f>D451*G451</f>
        <v>1201.9000000000001</v>
      </c>
      <c r="I451" s="13" t="s">
        <v>621</v>
      </c>
    </row>
    <row r="452" spans="1:9">
      <c r="A452" s="39"/>
      <c r="B452" s="40" t="s">
        <v>48</v>
      </c>
      <c r="C452" s="41"/>
      <c r="D452" s="42"/>
      <c r="E452" s="43"/>
      <c r="F452" s="43"/>
      <c r="G452" s="43"/>
      <c r="H452" s="44"/>
      <c r="I452" s="12" t="s">
        <v>624</v>
      </c>
    </row>
    <row r="453" spans="1:9">
      <c r="A453" s="45" t="s">
        <v>625</v>
      </c>
      <c r="B453" s="51" t="s">
        <v>626</v>
      </c>
      <c r="C453" s="47" t="s">
        <v>28</v>
      </c>
      <c r="D453" s="48">
        <v>1</v>
      </c>
      <c r="E453" s="49">
        <v>2291.2199999999998</v>
      </c>
      <c r="F453" s="49">
        <f>D453*E453</f>
        <v>2291.2199999999998</v>
      </c>
      <c r="G453" s="49">
        <f t="shared" si="43"/>
        <v>2990.96</v>
      </c>
      <c r="H453" s="50">
        <f>D453*G453</f>
        <v>2990.96</v>
      </c>
      <c r="I453" s="13" t="s">
        <v>624</v>
      </c>
    </row>
    <row r="454" spans="1:9">
      <c r="A454" s="39"/>
      <c r="B454" s="40" t="s">
        <v>36</v>
      </c>
      <c r="C454" s="41"/>
      <c r="D454" s="42"/>
      <c r="E454" s="43"/>
      <c r="F454" s="43"/>
      <c r="G454" s="43"/>
      <c r="H454" s="44"/>
      <c r="I454" s="12" t="s">
        <v>627</v>
      </c>
    </row>
    <row r="455" spans="1:9" ht="24" customHeight="1">
      <c r="A455" s="45" t="s">
        <v>323</v>
      </c>
      <c r="B455" s="46" t="s">
        <v>324</v>
      </c>
      <c r="C455" s="47" t="s">
        <v>19</v>
      </c>
      <c r="D455" s="48">
        <v>10</v>
      </c>
      <c r="E455" s="49">
        <v>3.58</v>
      </c>
      <c r="F455" s="49">
        <f>D455*E455</f>
        <v>35.799999999999997</v>
      </c>
      <c r="G455" s="49">
        <f t="shared" si="43"/>
        <v>4.67</v>
      </c>
      <c r="H455" s="50">
        <f>D455*G455</f>
        <v>46.7</v>
      </c>
      <c r="I455" s="13" t="s">
        <v>627</v>
      </c>
    </row>
    <row r="456" spans="1:9">
      <c r="A456" s="53"/>
      <c r="B456" s="54" t="s">
        <v>248</v>
      </c>
      <c r="C456" s="55"/>
      <c r="D456" s="56"/>
      <c r="E456" s="57"/>
      <c r="F456" s="57">
        <f>SUM(F457:F468)</f>
        <v>14387.000000000002</v>
      </c>
      <c r="G456" s="57"/>
      <c r="H456" s="58">
        <f>SUM(H457:H468)</f>
        <v>17405.37</v>
      </c>
      <c r="I456" s="14" t="s">
        <v>628</v>
      </c>
    </row>
    <row r="457" spans="1:9">
      <c r="A457" s="39"/>
      <c r="B457" s="40" t="s">
        <v>250</v>
      </c>
      <c r="C457" s="41"/>
      <c r="D457" s="42"/>
      <c r="E457" s="43"/>
      <c r="F457" s="43"/>
      <c r="G457" s="43"/>
      <c r="H457" s="44"/>
      <c r="I457" s="12" t="s">
        <v>629</v>
      </c>
    </row>
    <row r="458" spans="1:9">
      <c r="A458" s="45" t="s">
        <v>630</v>
      </c>
      <c r="B458" s="46" t="s">
        <v>631</v>
      </c>
      <c r="C458" s="47" t="s">
        <v>28</v>
      </c>
      <c r="D458" s="48">
        <v>1</v>
      </c>
      <c r="E458" s="49">
        <v>13700</v>
      </c>
      <c r="F458" s="49">
        <f t="shared" ref="F458:F468" si="50">D458*E458</f>
        <v>13700</v>
      </c>
      <c r="G458" s="49">
        <f>ROUND(E458*1.2098,2)</f>
        <v>16574.259999999998</v>
      </c>
      <c r="H458" s="50">
        <f t="shared" ref="H458:H468" si="51">D458*G458</f>
        <v>16574.259999999998</v>
      </c>
      <c r="I458" s="13" t="s">
        <v>629</v>
      </c>
    </row>
    <row r="459" spans="1:9">
      <c r="A459" s="45" t="s">
        <v>632</v>
      </c>
      <c r="B459" s="46" t="s">
        <v>633</v>
      </c>
      <c r="C459" s="47" t="s">
        <v>259</v>
      </c>
      <c r="D459" s="48">
        <v>1</v>
      </c>
      <c r="E459" s="49">
        <v>10.76</v>
      </c>
      <c r="F459" s="49">
        <f t="shared" si="50"/>
        <v>10.76</v>
      </c>
      <c r="G459" s="49">
        <f t="shared" ref="G459:G468" si="52">ROUND(E459*1.2098,2)</f>
        <v>13.02</v>
      </c>
      <c r="H459" s="50">
        <f t="shared" si="51"/>
        <v>13.02</v>
      </c>
      <c r="I459" s="13" t="s">
        <v>629</v>
      </c>
    </row>
    <row r="460" spans="1:9" ht="12.75" customHeight="1">
      <c r="A460" s="45" t="s">
        <v>634</v>
      </c>
      <c r="B460" s="46" t="s">
        <v>635</v>
      </c>
      <c r="C460" s="47" t="s">
        <v>259</v>
      </c>
      <c r="D460" s="48">
        <v>3</v>
      </c>
      <c r="E460" s="49">
        <v>62.83</v>
      </c>
      <c r="F460" s="49">
        <f t="shared" si="50"/>
        <v>188.49</v>
      </c>
      <c r="G460" s="49">
        <f t="shared" si="52"/>
        <v>76.010000000000005</v>
      </c>
      <c r="H460" s="50">
        <f t="shared" si="51"/>
        <v>228.03000000000003</v>
      </c>
      <c r="I460" s="13" t="s">
        <v>629</v>
      </c>
    </row>
    <row r="461" spans="1:9">
      <c r="A461" s="45" t="s">
        <v>636</v>
      </c>
      <c r="B461" s="46" t="s">
        <v>637</v>
      </c>
      <c r="C461" s="47" t="s">
        <v>259</v>
      </c>
      <c r="D461" s="48">
        <v>3</v>
      </c>
      <c r="E461" s="49">
        <v>19.04</v>
      </c>
      <c r="F461" s="49">
        <f t="shared" si="50"/>
        <v>57.12</v>
      </c>
      <c r="G461" s="49">
        <f t="shared" si="52"/>
        <v>23.03</v>
      </c>
      <c r="H461" s="52">
        <f t="shared" si="51"/>
        <v>69.09</v>
      </c>
      <c r="I461" s="13" t="s">
        <v>629</v>
      </c>
    </row>
    <row r="462" spans="1:9" ht="12.75" customHeight="1">
      <c r="A462" s="45" t="s">
        <v>638</v>
      </c>
      <c r="B462" s="46" t="s">
        <v>639</v>
      </c>
      <c r="C462" s="47" t="s">
        <v>259</v>
      </c>
      <c r="D462" s="48">
        <v>4</v>
      </c>
      <c r="E462" s="49">
        <v>27.03</v>
      </c>
      <c r="F462" s="49">
        <f t="shared" si="50"/>
        <v>108.12</v>
      </c>
      <c r="G462" s="49">
        <f t="shared" si="52"/>
        <v>32.700000000000003</v>
      </c>
      <c r="H462" s="50">
        <f t="shared" si="51"/>
        <v>130.80000000000001</v>
      </c>
      <c r="I462" s="13" t="s">
        <v>629</v>
      </c>
    </row>
    <row r="463" spans="1:9" ht="12.75" customHeight="1">
      <c r="A463" s="45" t="s">
        <v>640</v>
      </c>
      <c r="B463" s="46" t="s">
        <v>641</v>
      </c>
      <c r="C463" s="47" t="s">
        <v>259</v>
      </c>
      <c r="D463" s="48">
        <v>2</v>
      </c>
      <c r="E463" s="49">
        <v>28.26</v>
      </c>
      <c r="F463" s="49">
        <f t="shared" si="50"/>
        <v>56.52</v>
      </c>
      <c r="G463" s="49">
        <f t="shared" si="52"/>
        <v>34.19</v>
      </c>
      <c r="H463" s="50">
        <f t="shared" si="51"/>
        <v>68.38</v>
      </c>
      <c r="I463" s="13" t="s">
        <v>629</v>
      </c>
    </row>
    <row r="464" spans="1:9" ht="12.75" customHeight="1">
      <c r="A464" s="45" t="s">
        <v>642</v>
      </c>
      <c r="B464" s="46" t="s">
        <v>643</v>
      </c>
      <c r="C464" s="47" t="s">
        <v>259</v>
      </c>
      <c r="D464" s="48">
        <v>1</v>
      </c>
      <c r="E464" s="49">
        <v>131.94</v>
      </c>
      <c r="F464" s="49">
        <f t="shared" si="50"/>
        <v>131.94</v>
      </c>
      <c r="G464" s="49">
        <f t="shared" si="52"/>
        <v>159.62</v>
      </c>
      <c r="H464" s="50">
        <f t="shared" si="51"/>
        <v>159.62</v>
      </c>
      <c r="I464" s="13" t="s">
        <v>629</v>
      </c>
    </row>
    <row r="465" spans="1:9">
      <c r="A465" s="45" t="s">
        <v>644</v>
      </c>
      <c r="B465" s="46" t="s">
        <v>645</v>
      </c>
      <c r="C465" s="47" t="s">
        <v>259</v>
      </c>
      <c r="D465" s="48">
        <v>1</v>
      </c>
      <c r="E465" s="49">
        <v>76.319999999999993</v>
      </c>
      <c r="F465" s="49">
        <f t="shared" si="50"/>
        <v>76.319999999999993</v>
      </c>
      <c r="G465" s="49">
        <f t="shared" si="52"/>
        <v>92.33</v>
      </c>
      <c r="H465" s="50">
        <f t="shared" si="51"/>
        <v>92.33</v>
      </c>
      <c r="I465" s="13" t="s">
        <v>629</v>
      </c>
    </row>
    <row r="466" spans="1:9" ht="22.5">
      <c r="A466" s="45" t="s">
        <v>646</v>
      </c>
      <c r="B466" s="46" t="s">
        <v>647</v>
      </c>
      <c r="C466" s="47" t="s">
        <v>259</v>
      </c>
      <c r="D466" s="48">
        <v>1</v>
      </c>
      <c r="E466" s="49">
        <v>9.16</v>
      </c>
      <c r="F466" s="49">
        <f t="shared" si="50"/>
        <v>9.16</v>
      </c>
      <c r="G466" s="49">
        <f t="shared" si="52"/>
        <v>11.08</v>
      </c>
      <c r="H466" s="50">
        <f t="shared" si="51"/>
        <v>11.08</v>
      </c>
      <c r="I466" s="13" t="s">
        <v>629</v>
      </c>
    </row>
    <row r="467" spans="1:9" ht="22.5">
      <c r="A467" s="45" t="s">
        <v>648</v>
      </c>
      <c r="B467" s="46" t="s">
        <v>649</v>
      </c>
      <c r="C467" s="47" t="s">
        <v>259</v>
      </c>
      <c r="D467" s="48">
        <v>1</v>
      </c>
      <c r="E467" s="49">
        <v>7.17</v>
      </c>
      <c r="F467" s="49">
        <f t="shared" si="50"/>
        <v>7.17</v>
      </c>
      <c r="G467" s="49">
        <f t="shared" si="52"/>
        <v>8.67</v>
      </c>
      <c r="H467" s="50">
        <f t="shared" si="51"/>
        <v>8.67</v>
      </c>
      <c r="I467" s="13" t="s">
        <v>629</v>
      </c>
    </row>
    <row r="468" spans="1:9">
      <c r="A468" s="45" t="s">
        <v>650</v>
      </c>
      <c r="B468" s="46" t="s">
        <v>651</v>
      </c>
      <c r="C468" s="47" t="s">
        <v>259</v>
      </c>
      <c r="D468" s="48">
        <v>1</v>
      </c>
      <c r="E468" s="49">
        <v>41.4</v>
      </c>
      <c r="F468" s="49">
        <f t="shared" si="50"/>
        <v>41.4</v>
      </c>
      <c r="G468" s="49">
        <f t="shared" si="52"/>
        <v>50.09</v>
      </c>
      <c r="H468" s="50">
        <f t="shared" si="51"/>
        <v>50.09</v>
      </c>
      <c r="I468" s="13" t="s">
        <v>629</v>
      </c>
    </row>
    <row r="469" spans="1:9">
      <c r="A469" s="33"/>
      <c r="B469" s="34" t="s">
        <v>652</v>
      </c>
      <c r="C469" s="35"/>
      <c r="D469" s="36"/>
      <c r="E469" s="37"/>
      <c r="F469" s="37">
        <f>F470</f>
        <v>6383.7849999999999</v>
      </c>
      <c r="G469" s="37"/>
      <c r="H469" s="38">
        <f>H470</f>
        <v>8333.2649999999994</v>
      </c>
      <c r="I469" s="11" t="s">
        <v>653</v>
      </c>
    </row>
    <row r="470" spans="1:9">
      <c r="A470" s="53"/>
      <c r="B470" s="54" t="s">
        <v>162</v>
      </c>
      <c r="C470" s="55"/>
      <c r="D470" s="56"/>
      <c r="E470" s="57"/>
      <c r="F470" s="57">
        <f>SUM(F471:F497)</f>
        <v>6383.7849999999999</v>
      </c>
      <c r="G470" s="57"/>
      <c r="H470" s="58">
        <f>SUM(H471:H497)</f>
        <v>8333.2649999999994</v>
      </c>
      <c r="I470" s="14" t="s">
        <v>654</v>
      </c>
    </row>
    <row r="471" spans="1:9">
      <c r="A471" s="154"/>
      <c r="B471" s="155" t="s">
        <v>278</v>
      </c>
      <c r="C471" s="156"/>
      <c r="D471" s="157"/>
      <c r="E471" s="158"/>
      <c r="F471" s="158"/>
      <c r="G471" s="158"/>
      <c r="H471" s="159"/>
      <c r="I471" s="12" t="s">
        <v>655</v>
      </c>
    </row>
    <row r="472" spans="1:9" ht="27" customHeight="1">
      <c r="A472" s="45" t="s">
        <v>656</v>
      </c>
      <c r="B472" s="46" t="s">
        <v>657</v>
      </c>
      <c r="C472" s="47" t="s">
        <v>19</v>
      </c>
      <c r="D472" s="48">
        <v>5</v>
      </c>
      <c r="E472" s="49">
        <v>575.79999999999995</v>
      </c>
      <c r="F472" s="49">
        <f t="shared" ref="F472:F497" si="53">D472*E472</f>
        <v>2879</v>
      </c>
      <c r="G472" s="49">
        <f t="shared" ref="G472:G535" si="54">ROUND(E472*1.3054,2)</f>
        <v>751.65</v>
      </c>
      <c r="H472" s="50">
        <f t="shared" ref="H472:H479" si="55">D472*G472</f>
        <v>3758.25</v>
      </c>
      <c r="I472" s="13" t="s">
        <v>655</v>
      </c>
    </row>
    <row r="473" spans="1:9" ht="33.75">
      <c r="A473" s="45" t="s">
        <v>611</v>
      </c>
      <c r="B473" s="46" t="s">
        <v>612</v>
      </c>
      <c r="C473" s="47" t="s">
        <v>19</v>
      </c>
      <c r="D473" s="48">
        <v>20</v>
      </c>
      <c r="E473" s="49">
        <v>2.68</v>
      </c>
      <c r="F473" s="49">
        <f t="shared" si="53"/>
        <v>53.6</v>
      </c>
      <c r="G473" s="49">
        <f t="shared" si="54"/>
        <v>3.5</v>
      </c>
      <c r="H473" s="50">
        <f t="shared" si="55"/>
        <v>70</v>
      </c>
      <c r="I473" s="13" t="s">
        <v>655</v>
      </c>
    </row>
    <row r="474" spans="1:9" ht="22.5">
      <c r="A474" s="45" t="s">
        <v>658</v>
      </c>
      <c r="B474" s="46" t="s">
        <v>659</v>
      </c>
      <c r="C474" s="47" t="s">
        <v>19</v>
      </c>
      <c r="D474" s="48">
        <v>20</v>
      </c>
      <c r="E474" s="49">
        <v>9.0299999999999994</v>
      </c>
      <c r="F474" s="49">
        <f t="shared" si="53"/>
        <v>180.6</v>
      </c>
      <c r="G474" s="49">
        <f t="shared" si="54"/>
        <v>11.79</v>
      </c>
      <c r="H474" s="50">
        <f t="shared" si="55"/>
        <v>235.79999999999998</v>
      </c>
      <c r="I474" s="13" t="s">
        <v>655</v>
      </c>
    </row>
    <row r="475" spans="1:9" ht="22.5">
      <c r="A475" s="45" t="s">
        <v>660</v>
      </c>
      <c r="B475" s="46" t="s">
        <v>661</v>
      </c>
      <c r="C475" s="47" t="s">
        <v>19</v>
      </c>
      <c r="D475" s="48">
        <v>22</v>
      </c>
      <c r="E475" s="49">
        <v>29.58</v>
      </c>
      <c r="F475" s="49">
        <f t="shared" si="53"/>
        <v>650.76</v>
      </c>
      <c r="G475" s="49">
        <f t="shared" si="54"/>
        <v>38.61</v>
      </c>
      <c r="H475" s="50">
        <f t="shared" si="55"/>
        <v>849.42</v>
      </c>
      <c r="I475" s="13" t="s">
        <v>655</v>
      </c>
    </row>
    <row r="476" spans="1:9" ht="33.75">
      <c r="A476" s="45" t="s">
        <v>662</v>
      </c>
      <c r="B476" s="46" t="s">
        <v>663</v>
      </c>
      <c r="C476" s="47" t="s">
        <v>19</v>
      </c>
      <c r="D476" s="48">
        <v>2</v>
      </c>
      <c r="E476" s="49">
        <v>3.15</v>
      </c>
      <c r="F476" s="49">
        <f t="shared" si="53"/>
        <v>6.3</v>
      </c>
      <c r="G476" s="49">
        <f t="shared" si="54"/>
        <v>4.1100000000000003</v>
      </c>
      <c r="H476" s="50">
        <f t="shared" si="55"/>
        <v>8.2200000000000006</v>
      </c>
      <c r="I476" s="13" t="s">
        <v>655</v>
      </c>
    </row>
    <row r="477" spans="1:9" ht="33" customHeight="1">
      <c r="A477" s="45" t="s">
        <v>664</v>
      </c>
      <c r="B477" s="46" t="s">
        <v>665</v>
      </c>
      <c r="C477" s="47" t="s">
        <v>19</v>
      </c>
      <c r="D477" s="48">
        <v>14</v>
      </c>
      <c r="E477" s="49">
        <v>70.599999999999994</v>
      </c>
      <c r="F477" s="49">
        <f t="shared" si="53"/>
        <v>988.39999999999986</v>
      </c>
      <c r="G477" s="49">
        <f t="shared" si="54"/>
        <v>92.16</v>
      </c>
      <c r="H477" s="50">
        <f t="shared" si="55"/>
        <v>1290.24</v>
      </c>
      <c r="I477" s="13" t="s">
        <v>655</v>
      </c>
    </row>
    <row r="478" spans="1:9" ht="22.5">
      <c r="A478" s="45" t="s">
        <v>666</v>
      </c>
      <c r="B478" s="46" t="s">
        <v>667</v>
      </c>
      <c r="C478" s="47" t="s">
        <v>19</v>
      </c>
      <c r="D478" s="48">
        <v>2</v>
      </c>
      <c r="E478" s="49">
        <v>35.65</v>
      </c>
      <c r="F478" s="49">
        <f t="shared" si="53"/>
        <v>71.3</v>
      </c>
      <c r="G478" s="49">
        <f t="shared" si="54"/>
        <v>46.54</v>
      </c>
      <c r="H478" s="50">
        <f t="shared" si="55"/>
        <v>93.08</v>
      </c>
      <c r="I478" s="13" t="s">
        <v>655</v>
      </c>
    </row>
    <row r="479" spans="1:9" ht="22.5">
      <c r="A479" s="45" t="s">
        <v>668</v>
      </c>
      <c r="B479" s="46" t="s">
        <v>669</v>
      </c>
      <c r="C479" s="47" t="s">
        <v>19</v>
      </c>
      <c r="D479" s="48">
        <v>2</v>
      </c>
      <c r="E479" s="49">
        <v>10.23</v>
      </c>
      <c r="F479" s="49">
        <f t="shared" si="53"/>
        <v>20.46</v>
      </c>
      <c r="G479" s="49">
        <f t="shared" si="54"/>
        <v>13.35</v>
      </c>
      <c r="H479" s="50">
        <f t="shared" si="55"/>
        <v>26.7</v>
      </c>
      <c r="I479" s="13" t="s">
        <v>655</v>
      </c>
    </row>
    <row r="480" spans="1:9">
      <c r="A480" s="39"/>
      <c r="B480" s="40" t="s">
        <v>43</v>
      </c>
      <c r="C480" s="41"/>
      <c r="D480" s="42"/>
      <c r="E480" s="43"/>
      <c r="F480" s="43"/>
      <c r="G480" s="43"/>
      <c r="H480" s="44"/>
      <c r="I480" s="12" t="s">
        <v>670</v>
      </c>
    </row>
    <row r="481" spans="1:9">
      <c r="A481" s="45" t="s">
        <v>176</v>
      </c>
      <c r="B481" s="46" t="s">
        <v>177</v>
      </c>
      <c r="C481" s="47" t="s">
        <v>47</v>
      </c>
      <c r="D481" s="48">
        <v>1.5</v>
      </c>
      <c r="E481" s="49">
        <v>47.63</v>
      </c>
      <c r="F481" s="49">
        <f t="shared" si="53"/>
        <v>71.445000000000007</v>
      </c>
      <c r="G481" s="49">
        <f t="shared" si="54"/>
        <v>62.18</v>
      </c>
      <c r="H481" s="50">
        <f>D481*G481</f>
        <v>93.27</v>
      </c>
      <c r="I481" s="13" t="s">
        <v>670</v>
      </c>
    </row>
    <row r="482" spans="1:9" ht="22.5">
      <c r="A482" s="45" t="s">
        <v>184</v>
      </c>
      <c r="B482" s="46" t="s">
        <v>185</v>
      </c>
      <c r="C482" s="47" t="s">
        <v>47</v>
      </c>
      <c r="D482" s="48">
        <v>1</v>
      </c>
      <c r="E482" s="49">
        <v>17.690000000000001</v>
      </c>
      <c r="F482" s="49">
        <f t="shared" si="53"/>
        <v>17.690000000000001</v>
      </c>
      <c r="G482" s="49">
        <f t="shared" si="54"/>
        <v>23.09</v>
      </c>
      <c r="H482" s="50">
        <f>D482*G482</f>
        <v>23.09</v>
      </c>
      <c r="I482" s="13" t="s">
        <v>670</v>
      </c>
    </row>
    <row r="483" spans="1:9" ht="24.75" customHeight="1">
      <c r="A483" s="45" t="s">
        <v>186</v>
      </c>
      <c r="B483" s="46" t="s">
        <v>187</v>
      </c>
      <c r="C483" s="47" t="s">
        <v>47</v>
      </c>
      <c r="D483" s="48">
        <v>0.5</v>
      </c>
      <c r="E483" s="49">
        <v>1.45</v>
      </c>
      <c r="F483" s="49">
        <f t="shared" si="53"/>
        <v>0.72499999999999998</v>
      </c>
      <c r="G483" s="49">
        <f t="shared" si="54"/>
        <v>1.89</v>
      </c>
      <c r="H483" s="50">
        <f>D483*G483</f>
        <v>0.94499999999999995</v>
      </c>
      <c r="I483" s="13" t="s">
        <v>670</v>
      </c>
    </row>
    <row r="484" spans="1:9" ht="22.5">
      <c r="A484" s="45" t="s">
        <v>188</v>
      </c>
      <c r="B484" s="46" t="s">
        <v>189</v>
      </c>
      <c r="C484" s="47" t="s">
        <v>47</v>
      </c>
      <c r="D484" s="48">
        <v>0.5</v>
      </c>
      <c r="E484" s="49">
        <v>3.33</v>
      </c>
      <c r="F484" s="49">
        <f t="shared" si="53"/>
        <v>1.665</v>
      </c>
      <c r="G484" s="49">
        <f t="shared" si="54"/>
        <v>4.3499999999999996</v>
      </c>
      <c r="H484" s="50">
        <f>D484*G484</f>
        <v>2.1749999999999998</v>
      </c>
      <c r="I484" s="13" t="s">
        <v>670</v>
      </c>
    </row>
    <row r="485" spans="1:9" ht="22.5">
      <c r="A485" s="45" t="s">
        <v>190</v>
      </c>
      <c r="B485" s="46" t="s">
        <v>191</v>
      </c>
      <c r="C485" s="47" t="s">
        <v>47</v>
      </c>
      <c r="D485" s="48">
        <v>0.5</v>
      </c>
      <c r="E485" s="49">
        <v>0.75</v>
      </c>
      <c r="F485" s="49">
        <f t="shared" si="53"/>
        <v>0.375</v>
      </c>
      <c r="G485" s="49">
        <f t="shared" si="54"/>
        <v>0.98</v>
      </c>
      <c r="H485" s="50">
        <f>D485*G485</f>
        <v>0.49</v>
      </c>
      <c r="I485" s="13" t="s">
        <v>670</v>
      </c>
    </row>
    <row r="486" spans="1:9">
      <c r="A486" s="39"/>
      <c r="B486" s="40" t="s">
        <v>200</v>
      </c>
      <c r="C486" s="41"/>
      <c r="D486" s="42"/>
      <c r="E486" s="43"/>
      <c r="F486" s="43"/>
      <c r="G486" s="43"/>
      <c r="H486" s="44"/>
      <c r="I486" s="12" t="s">
        <v>671</v>
      </c>
    </row>
    <row r="487" spans="1:9" ht="33.75">
      <c r="A487" s="45" t="s">
        <v>672</v>
      </c>
      <c r="B487" s="46" t="s">
        <v>673</v>
      </c>
      <c r="C487" s="47" t="s">
        <v>19</v>
      </c>
      <c r="D487" s="48">
        <v>5</v>
      </c>
      <c r="E487" s="49">
        <v>76.58</v>
      </c>
      <c r="F487" s="49">
        <f t="shared" si="53"/>
        <v>382.9</v>
      </c>
      <c r="G487" s="49">
        <f t="shared" si="54"/>
        <v>99.97</v>
      </c>
      <c r="H487" s="50">
        <f t="shared" ref="H487:H495" si="56">D487*G487</f>
        <v>499.85</v>
      </c>
      <c r="I487" s="13" t="s">
        <v>671</v>
      </c>
    </row>
    <row r="488" spans="1:9" ht="33.75">
      <c r="A488" s="45" t="s">
        <v>674</v>
      </c>
      <c r="B488" s="46" t="s">
        <v>675</v>
      </c>
      <c r="C488" s="47" t="s">
        <v>19</v>
      </c>
      <c r="D488" s="48">
        <v>7</v>
      </c>
      <c r="E488" s="49">
        <v>21.21</v>
      </c>
      <c r="F488" s="49">
        <f t="shared" si="53"/>
        <v>148.47</v>
      </c>
      <c r="G488" s="49">
        <f t="shared" si="54"/>
        <v>27.69</v>
      </c>
      <c r="H488" s="50">
        <f t="shared" si="56"/>
        <v>193.83</v>
      </c>
      <c r="I488" s="13" t="s">
        <v>671</v>
      </c>
    </row>
    <row r="489" spans="1:9" ht="22.5">
      <c r="A489" s="145" t="s">
        <v>619</v>
      </c>
      <c r="B489" s="146" t="s">
        <v>620</v>
      </c>
      <c r="C489" s="161" t="s">
        <v>47</v>
      </c>
      <c r="D489" s="148">
        <v>1</v>
      </c>
      <c r="E489" s="149">
        <v>252.33</v>
      </c>
      <c r="F489" s="149">
        <f t="shared" si="53"/>
        <v>252.33</v>
      </c>
      <c r="G489" s="149">
        <f t="shared" si="54"/>
        <v>329.39</v>
      </c>
      <c r="H489" s="150">
        <f t="shared" si="56"/>
        <v>329.39</v>
      </c>
      <c r="I489" s="13" t="s">
        <v>671</v>
      </c>
    </row>
    <row r="490" spans="1:9" ht="22.5">
      <c r="A490" s="45" t="s">
        <v>676</v>
      </c>
      <c r="B490" s="46" t="s">
        <v>677</v>
      </c>
      <c r="C490" s="47" t="s">
        <v>47</v>
      </c>
      <c r="D490" s="48">
        <v>1</v>
      </c>
      <c r="E490" s="49">
        <v>21.13</v>
      </c>
      <c r="F490" s="49">
        <f t="shared" si="53"/>
        <v>21.13</v>
      </c>
      <c r="G490" s="49">
        <f t="shared" si="54"/>
        <v>27.58</v>
      </c>
      <c r="H490" s="50">
        <f t="shared" si="56"/>
        <v>27.58</v>
      </c>
      <c r="I490" s="13" t="s">
        <v>671</v>
      </c>
    </row>
    <row r="491" spans="1:9" ht="22.5">
      <c r="A491" s="45" t="s">
        <v>302</v>
      </c>
      <c r="B491" s="46" t="s">
        <v>303</v>
      </c>
      <c r="C491" s="47" t="s">
        <v>47</v>
      </c>
      <c r="D491" s="48">
        <v>0.5</v>
      </c>
      <c r="E491" s="49">
        <v>284.3</v>
      </c>
      <c r="F491" s="49">
        <f t="shared" si="53"/>
        <v>142.15</v>
      </c>
      <c r="G491" s="49">
        <f t="shared" si="54"/>
        <v>371.13</v>
      </c>
      <c r="H491" s="52">
        <f t="shared" si="56"/>
        <v>185.565</v>
      </c>
      <c r="I491" s="13" t="s">
        <v>671</v>
      </c>
    </row>
    <row r="492" spans="1:9">
      <c r="A492" s="45" t="s">
        <v>304</v>
      </c>
      <c r="B492" s="46" t="s">
        <v>305</v>
      </c>
      <c r="C492" s="47" t="s">
        <v>47</v>
      </c>
      <c r="D492" s="48">
        <v>0.5</v>
      </c>
      <c r="E492" s="49">
        <v>82.35</v>
      </c>
      <c r="F492" s="49">
        <f t="shared" si="53"/>
        <v>41.174999999999997</v>
      </c>
      <c r="G492" s="49">
        <f t="shared" si="54"/>
        <v>107.5</v>
      </c>
      <c r="H492" s="50">
        <f t="shared" si="56"/>
        <v>53.75</v>
      </c>
      <c r="I492" s="13" t="s">
        <v>671</v>
      </c>
    </row>
    <row r="493" spans="1:9" ht="33.75">
      <c r="A493" s="45" t="s">
        <v>485</v>
      </c>
      <c r="B493" s="46" t="s">
        <v>486</v>
      </c>
      <c r="C493" s="47" t="s">
        <v>282</v>
      </c>
      <c r="D493" s="48">
        <v>6</v>
      </c>
      <c r="E493" s="49">
        <v>8.91</v>
      </c>
      <c r="F493" s="49">
        <f t="shared" si="53"/>
        <v>53.46</v>
      </c>
      <c r="G493" s="49">
        <f t="shared" si="54"/>
        <v>11.63</v>
      </c>
      <c r="H493" s="50">
        <f t="shared" si="56"/>
        <v>69.78</v>
      </c>
      <c r="I493" s="13" t="s">
        <v>671</v>
      </c>
    </row>
    <row r="494" spans="1:9" ht="33.75">
      <c r="A494" s="45" t="s">
        <v>306</v>
      </c>
      <c r="B494" s="46" t="s">
        <v>307</v>
      </c>
      <c r="C494" s="47" t="s">
        <v>282</v>
      </c>
      <c r="D494" s="48">
        <v>43</v>
      </c>
      <c r="E494" s="49">
        <v>7.67</v>
      </c>
      <c r="F494" s="49">
        <f t="shared" si="53"/>
        <v>329.81</v>
      </c>
      <c r="G494" s="49">
        <f t="shared" si="54"/>
        <v>10.01</v>
      </c>
      <c r="H494" s="50">
        <f t="shared" si="56"/>
        <v>430.43</v>
      </c>
      <c r="I494" s="13" t="s">
        <v>671</v>
      </c>
    </row>
    <row r="495" spans="1:9" ht="33.75">
      <c r="A495" s="45" t="s">
        <v>310</v>
      </c>
      <c r="B495" s="46" t="s">
        <v>311</v>
      </c>
      <c r="C495" s="47" t="s">
        <v>282</v>
      </c>
      <c r="D495" s="48">
        <v>10</v>
      </c>
      <c r="E495" s="49">
        <v>5.93</v>
      </c>
      <c r="F495" s="49">
        <f t="shared" si="53"/>
        <v>59.3</v>
      </c>
      <c r="G495" s="49">
        <f t="shared" si="54"/>
        <v>7.74</v>
      </c>
      <c r="H495" s="50">
        <f t="shared" si="56"/>
        <v>77.400000000000006</v>
      </c>
      <c r="I495" s="13" t="s">
        <v>671</v>
      </c>
    </row>
    <row r="496" spans="1:9">
      <c r="A496" s="39"/>
      <c r="B496" s="40" t="s">
        <v>36</v>
      </c>
      <c r="C496" s="41"/>
      <c r="D496" s="42"/>
      <c r="E496" s="43"/>
      <c r="F496" s="43"/>
      <c r="G496" s="43"/>
      <c r="H496" s="44"/>
      <c r="I496" s="12" t="s">
        <v>678</v>
      </c>
    </row>
    <row r="497" spans="1:9" ht="24.75" customHeight="1">
      <c r="A497" s="45" t="s">
        <v>323</v>
      </c>
      <c r="B497" s="46" t="s">
        <v>324</v>
      </c>
      <c r="C497" s="47" t="s">
        <v>19</v>
      </c>
      <c r="D497" s="48">
        <v>3</v>
      </c>
      <c r="E497" s="49">
        <v>3.58</v>
      </c>
      <c r="F497" s="49">
        <f t="shared" si="53"/>
        <v>10.74</v>
      </c>
      <c r="G497" s="49">
        <f t="shared" si="54"/>
        <v>4.67</v>
      </c>
      <c r="H497" s="50">
        <f>D497*G497</f>
        <v>14.01</v>
      </c>
      <c r="I497" s="13" t="s">
        <v>678</v>
      </c>
    </row>
    <row r="498" spans="1:9">
      <c r="A498" s="33"/>
      <c r="B498" s="34" t="s">
        <v>679</v>
      </c>
      <c r="C498" s="35"/>
      <c r="D498" s="36"/>
      <c r="E498" s="37"/>
      <c r="F498" s="37">
        <f>F499+F552</f>
        <v>43031.224999999999</v>
      </c>
      <c r="G498" s="37"/>
      <c r="H498" s="38">
        <f>H499+H552</f>
        <v>56085.219999999994</v>
      </c>
      <c r="I498" s="11" t="s">
        <v>680</v>
      </c>
    </row>
    <row r="499" spans="1:9">
      <c r="A499" s="53"/>
      <c r="B499" s="54" t="s">
        <v>162</v>
      </c>
      <c r="C499" s="55"/>
      <c r="D499" s="56"/>
      <c r="E499" s="57"/>
      <c r="F499" s="57">
        <f>SUM(F500:F551)</f>
        <v>42109.165000000001</v>
      </c>
      <c r="G499" s="57"/>
      <c r="H499" s="58">
        <f>SUM(H500:H551)</f>
        <v>54969.739999999991</v>
      </c>
      <c r="I499" s="14" t="s">
        <v>681</v>
      </c>
    </row>
    <row r="500" spans="1:9">
      <c r="A500" s="39"/>
      <c r="B500" s="40" t="s">
        <v>278</v>
      </c>
      <c r="C500" s="41"/>
      <c r="D500" s="42"/>
      <c r="E500" s="43"/>
      <c r="F500" s="43"/>
      <c r="G500" s="43"/>
      <c r="H500" s="44"/>
      <c r="I500" s="12" t="s">
        <v>682</v>
      </c>
    </row>
    <row r="501" spans="1:9">
      <c r="A501" s="45" t="s">
        <v>683</v>
      </c>
      <c r="B501" s="46" t="s">
        <v>684</v>
      </c>
      <c r="C501" s="47" t="s">
        <v>19</v>
      </c>
      <c r="D501" s="48">
        <v>2.5</v>
      </c>
      <c r="E501" s="49">
        <v>66.25</v>
      </c>
      <c r="F501" s="49">
        <f t="shared" ref="F501:F536" si="57">D501*E501</f>
        <v>165.625</v>
      </c>
      <c r="G501" s="49">
        <f t="shared" si="54"/>
        <v>86.48</v>
      </c>
      <c r="H501" s="50">
        <f t="shared" ref="H501:H518" si="58">D501*G501</f>
        <v>216.20000000000002</v>
      </c>
      <c r="I501" s="13" t="s">
        <v>682</v>
      </c>
    </row>
    <row r="502" spans="1:9" ht="22.5">
      <c r="A502" s="45" t="s">
        <v>685</v>
      </c>
      <c r="B502" s="46" t="s">
        <v>686</v>
      </c>
      <c r="C502" s="47" t="s">
        <v>19</v>
      </c>
      <c r="D502" s="48">
        <v>2.5</v>
      </c>
      <c r="E502" s="49">
        <v>416.85</v>
      </c>
      <c r="F502" s="49">
        <f t="shared" si="57"/>
        <v>1042.125</v>
      </c>
      <c r="G502" s="49">
        <f t="shared" si="54"/>
        <v>544.16</v>
      </c>
      <c r="H502" s="50">
        <f t="shared" si="58"/>
        <v>1360.3999999999999</v>
      </c>
      <c r="I502" s="13" t="s">
        <v>682</v>
      </c>
    </row>
    <row r="503" spans="1:9" ht="33.75">
      <c r="A503" s="45" t="s">
        <v>687</v>
      </c>
      <c r="B503" s="46" t="s">
        <v>688</v>
      </c>
      <c r="C503" s="47" t="s">
        <v>19</v>
      </c>
      <c r="D503" s="48">
        <v>15.5</v>
      </c>
      <c r="E503" s="49">
        <v>31</v>
      </c>
      <c r="F503" s="49">
        <f t="shared" si="57"/>
        <v>480.5</v>
      </c>
      <c r="G503" s="49">
        <f t="shared" si="54"/>
        <v>40.47</v>
      </c>
      <c r="H503" s="52">
        <f t="shared" si="58"/>
        <v>627.28499999999997</v>
      </c>
      <c r="I503" s="13" t="s">
        <v>682</v>
      </c>
    </row>
    <row r="504" spans="1:9" ht="22.5">
      <c r="A504" s="45" t="s">
        <v>689</v>
      </c>
      <c r="B504" s="46" t="s">
        <v>690</v>
      </c>
      <c r="C504" s="47" t="s">
        <v>19</v>
      </c>
      <c r="D504" s="48">
        <v>199</v>
      </c>
      <c r="E504" s="49">
        <v>31.21</v>
      </c>
      <c r="F504" s="49">
        <f t="shared" si="57"/>
        <v>6210.79</v>
      </c>
      <c r="G504" s="49">
        <f t="shared" si="54"/>
        <v>40.74</v>
      </c>
      <c r="H504" s="50">
        <f t="shared" si="58"/>
        <v>8107.26</v>
      </c>
      <c r="I504" s="13" t="s">
        <v>682</v>
      </c>
    </row>
    <row r="505" spans="1:9" ht="33.75">
      <c r="A505" s="45" t="s">
        <v>691</v>
      </c>
      <c r="B505" s="46" t="s">
        <v>692</v>
      </c>
      <c r="C505" s="47" t="s">
        <v>28</v>
      </c>
      <c r="D505" s="48">
        <v>2</v>
      </c>
      <c r="E505" s="49">
        <v>275.93</v>
      </c>
      <c r="F505" s="49">
        <f t="shared" si="57"/>
        <v>551.86</v>
      </c>
      <c r="G505" s="49">
        <f t="shared" si="54"/>
        <v>360.2</v>
      </c>
      <c r="H505" s="50">
        <f t="shared" si="58"/>
        <v>720.4</v>
      </c>
      <c r="I505" s="13" t="s">
        <v>682</v>
      </c>
    </row>
    <row r="506" spans="1:9" ht="33.75">
      <c r="A506" s="45" t="s">
        <v>693</v>
      </c>
      <c r="B506" s="46" t="s">
        <v>694</v>
      </c>
      <c r="C506" s="47" t="s">
        <v>28</v>
      </c>
      <c r="D506" s="48">
        <v>2</v>
      </c>
      <c r="E506" s="49">
        <v>293.85000000000002</v>
      </c>
      <c r="F506" s="49">
        <f t="shared" si="57"/>
        <v>587.70000000000005</v>
      </c>
      <c r="G506" s="49">
        <f t="shared" si="54"/>
        <v>383.59</v>
      </c>
      <c r="H506" s="50">
        <f t="shared" si="58"/>
        <v>767.18</v>
      </c>
      <c r="I506" s="13" t="s">
        <v>682</v>
      </c>
    </row>
    <row r="507" spans="1:9" ht="24" customHeight="1">
      <c r="A507" s="45" t="s">
        <v>695</v>
      </c>
      <c r="B507" s="46" t="s">
        <v>696</v>
      </c>
      <c r="C507" s="47" t="s">
        <v>19</v>
      </c>
      <c r="D507" s="48">
        <v>2</v>
      </c>
      <c r="E507" s="49">
        <v>759.8</v>
      </c>
      <c r="F507" s="49">
        <f t="shared" si="57"/>
        <v>1519.6</v>
      </c>
      <c r="G507" s="49">
        <f t="shared" si="54"/>
        <v>991.84</v>
      </c>
      <c r="H507" s="50">
        <f t="shared" si="58"/>
        <v>1983.68</v>
      </c>
      <c r="I507" s="13" t="s">
        <v>682</v>
      </c>
    </row>
    <row r="508" spans="1:9" ht="34.5" customHeight="1">
      <c r="A508" s="145" t="s">
        <v>697</v>
      </c>
      <c r="B508" s="146" t="s">
        <v>698</v>
      </c>
      <c r="C508" s="161" t="s">
        <v>19</v>
      </c>
      <c r="D508" s="148">
        <v>39</v>
      </c>
      <c r="E508" s="149">
        <v>51.64</v>
      </c>
      <c r="F508" s="149">
        <f t="shared" si="57"/>
        <v>2013.96</v>
      </c>
      <c r="G508" s="149">
        <f t="shared" si="54"/>
        <v>67.41</v>
      </c>
      <c r="H508" s="150">
        <f t="shared" si="58"/>
        <v>2628.99</v>
      </c>
      <c r="I508" s="13" t="s">
        <v>682</v>
      </c>
    </row>
    <row r="509" spans="1:9" ht="22.5">
      <c r="A509" s="45" t="s">
        <v>658</v>
      </c>
      <c r="B509" s="46" t="s">
        <v>659</v>
      </c>
      <c r="C509" s="47" t="s">
        <v>19</v>
      </c>
      <c r="D509" s="48">
        <v>173</v>
      </c>
      <c r="E509" s="49">
        <v>9.0299999999999994</v>
      </c>
      <c r="F509" s="49">
        <f t="shared" si="57"/>
        <v>1562.1899999999998</v>
      </c>
      <c r="G509" s="49">
        <f t="shared" si="54"/>
        <v>11.79</v>
      </c>
      <c r="H509" s="50">
        <f t="shared" si="58"/>
        <v>2039.6699999999998</v>
      </c>
      <c r="I509" s="13" t="s">
        <v>682</v>
      </c>
    </row>
    <row r="510" spans="1:9" ht="22.5">
      <c r="A510" s="45" t="s">
        <v>668</v>
      </c>
      <c r="B510" s="46" t="s">
        <v>669</v>
      </c>
      <c r="C510" s="47" t="s">
        <v>19</v>
      </c>
      <c r="D510" s="48">
        <v>25.5</v>
      </c>
      <c r="E510" s="49">
        <v>10.23</v>
      </c>
      <c r="F510" s="49">
        <f t="shared" si="57"/>
        <v>260.86500000000001</v>
      </c>
      <c r="G510" s="49">
        <f t="shared" si="54"/>
        <v>13.35</v>
      </c>
      <c r="H510" s="52">
        <f t="shared" si="58"/>
        <v>340.42500000000001</v>
      </c>
      <c r="I510" s="13" t="s">
        <v>682</v>
      </c>
    </row>
    <row r="511" spans="1:9" ht="22.5">
      <c r="A511" s="45" t="s">
        <v>699</v>
      </c>
      <c r="B511" s="46" t="s">
        <v>700</v>
      </c>
      <c r="C511" s="47" t="s">
        <v>19</v>
      </c>
      <c r="D511" s="48">
        <v>47.5</v>
      </c>
      <c r="E511" s="49">
        <v>67.209999999999994</v>
      </c>
      <c r="F511" s="49">
        <f>ROUND(D511*E511,2)</f>
        <v>3192.48</v>
      </c>
      <c r="G511" s="49">
        <f t="shared" si="54"/>
        <v>87.74</v>
      </c>
      <c r="H511" s="50">
        <f t="shared" si="58"/>
        <v>4167.6499999999996</v>
      </c>
      <c r="I511" s="13" t="s">
        <v>682</v>
      </c>
    </row>
    <row r="512" spans="1:9" ht="33.75">
      <c r="A512" s="45" t="s">
        <v>701</v>
      </c>
      <c r="B512" s="46" t="s">
        <v>702</v>
      </c>
      <c r="C512" s="47" t="s">
        <v>19</v>
      </c>
      <c r="D512" s="48">
        <v>199</v>
      </c>
      <c r="E512" s="49">
        <v>24.61</v>
      </c>
      <c r="F512" s="49">
        <f t="shared" si="57"/>
        <v>4897.3900000000003</v>
      </c>
      <c r="G512" s="49">
        <f t="shared" si="54"/>
        <v>32.130000000000003</v>
      </c>
      <c r="H512" s="50">
        <f t="shared" si="58"/>
        <v>6393.8700000000008</v>
      </c>
      <c r="I512" s="13" t="s">
        <v>682</v>
      </c>
    </row>
    <row r="513" spans="1:9" ht="36.75" customHeight="1">
      <c r="A513" s="45" t="s">
        <v>703</v>
      </c>
      <c r="B513" s="46" t="s">
        <v>704</v>
      </c>
      <c r="C513" s="47" t="s">
        <v>19</v>
      </c>
      <c r="D513" s="48">
        <v>39</v>
      </c>
      <c r="E513" s="49">
        <v>12.5</v>
      </c>
      <c r="F513" s="49">
        <f t="shared" si="57"/>
        <v>487.5</v>
      </c>
      <c r="G513" s="49">
        <f t="shared" si="54"/>
        <v>16.32</v>
      </c>
      <c r="H513" s="50">
        <f t="shared" si="58"/>
        <v>636.48</v>
      </c>
      <c r="I513" s="13" t="s">
        <v>682</v>
      </c>
    </row>
    <row r="514" spans="1:9" ht="33.75">
      <c r="A514" s="45" t="s">
        <v>611</v>
      </c>
      <c r="B514" s="46" t="s">
        <v>612</v>
      </c>
      <c r="C514" s="47" t="s">
        <v>19</v>
      </c>
      <c r="D514" s="48">
        <v>217</v>
      </c>
      <c r="E514" s="49">
        <v>2.68</v>
      </c>
      <c r="F514" s="49">
        <f t="shared" si="57"/>
        <v>581.56000000000006</v>
      </c>
      <c r="G514" s="49">
        <f t="shared" si="54"/>
        <v>3.5</v>
      </c>
      <c r="H514" s="50">
        <f t="shared" si="58"/>
        <v>759.5</v>
      </c>
      <c r="I514" s="13" t="s">
        <v>682</v>
      </c>
    </row>
    <row r="515" spans="1:9" ht="33.75">
      <c r="A515" s="45" t="s">
        <v>662</v>
      </c>
      <c r="B515" s="46" t="s">
        <v>663</v>
      </c>
      <c r="C515" s="47" t="s">
        <v>19</v>
      </c>
      <c r="D515" s="48">
        <v>25.5</v>
      </c>
      <c r="E515" s="49">
        <v>3.15</v>
      </c>
      <c r="F515" s="49">
        <f t="shared" si="57"/>
        <v>80.325000000000003</v>
      </c>
      <c r="G515" s="49">
        <f t="shared" si="54"/>
        <v>4.1100000000000003</v>
      </c>
      <c r="H515" s="52">
        <f t="shared" si="58"/>
        <v>104.80500000000001</v>
      </c>
      <c r="I515" s="13" t="s">
        <v>682</v>
      </c>
    </row>
    <row r="516" spans="1:9" ht="33.75">
      <c r="A516" s="45" t="s">
        <v>705</v>
      </c>
      <c r="B516" s="46" t="s">
        <v>706</v>
      </c>
      <c r="C516" s="47" t="s">
        <v>28</v>
      </c>
      <c r="D516" s="48">
        <v>1</v>
      </c>
      <c r="E516" s="49">
        <v>47.35</v>
      </c>
      <c r="F516" s="49">
        <f t="shared" si="57"/>
        <v>47.35</v>
      </c>
      <c r="G516" s="49">
        <f t="shared" si="54"/>
        <v>61.81</v>
      </c>
      <c r="H516" s="50">
        <f t="shared" si="58"/>
        <v>61.81</v>
      </c>
      <c r="I516" s="13" t="s">
        <v>682</v>
      </c>
    </row>
    <row r="517" spans="1:9" ht="33.75">
      <c r="A517" s="45" t="s">
        <v>707</v>
      </c>
      <c r="B517" s="46" t="s">
        <v>708</v>
      </c>
      <c r="C517" s="47" t="s">
        <v>28</v>
      </c>
      <c r="D517" s="48">
        <v>4</v>
      </c>
      <c r="E517" s="49">
        <v>49.77</v>
      </c>
      <c r="F517" s="49">
        <f t="shared" si="57"/>
        <v>199.08</v>
      </c>
      <c r="G517" s="49">
        <f t="shared" si="54"/>
        <v>64.97</v>
      </c>
      <c r="H517" s="50">
        <f t="shared" si="58"/>
        <v>259.88</v>
      </c>
      <c r="I517" s="13" t="s">
        <v>682</v>
      </c>
    </row>
    <row r="518" spans="1:9" ht="22.5">
      <c r="A518" s="45" t="s">
        <v>666</v>
      </c>
      <c r="B518" s="46" t="s">
        <v>667</v>
      </c>
      <c r="C518" s="47" t="s">
        <v>19</v>
      </c>
      <c r="D518" s="48">
        <v>9</v>
      </c>
      <c r="E518" s="49">
        <v>35.65</v>
      </c>
      <c r="F518" s="49">
        <f t="shared" si="57"/>
        <v>320.84999999999997</v>
      </c>
      <c r="G518" s="49">
        <f t="shared" si="54"/>
        <v>46.54</v>
      </c>
      <c r="H518" s="50">
        <f t="shared" si="58"/>
        <v>418.86</v>
      </c>
      <c r="I518" s="13" t="s">
        <v>682</v>
      </c>
    </row>
    <row r="519" spans="1:9">
      <c r="A519" s="39"/>
      <c r="B519" s="40" t="s">
        <v>43</v>
      </c>
      <c r="C519" s="41"/>
      <c r="D519" s="42"/>
      <c r="E519" s="43"/>
      <c r="F519" s="43"/>
      <c r="G519" s="43"/>
      <c r="H519" s="44"/>
      <c r="I519" s="12" t="s">
        <v>709</v>
      </c>
    </row>
    <row r="520" spans="1:9">
      <c r="A520" s="45" t="s">
        <v>176</v>
      </c>
      <c r="B520" s="46" t="s">
        <v>177</v>
      </c>
      <c r="C520" s="47" t="s">
        <v>47</v>
      </c>
      <c r="D520" s="48">
        <v>10</v>
      </c>
      <c r="E520" s="49">
        <v>47.63</v>
      </c>
      <c r="F520" s="49">
        <f t="shared" si="57"/>
        <v>476.3</v>
      </c>
      <c r="G520" s="49">
        <f t="shared" si="54"/>
        <v>62.18</v>
      </c>
      <c r="H520" s="50">
        <f t="shared" ref="H520:H536" si="59">D520*G520</f>
        <v>621.79999999999995</v>
      </c>
      <c r="I520" s="13" t="s">
        <v>709</v>
      </c>
    </row>
    <row r="521" spans="1:9" ht="22.5">
      <c r="A521" s="45" t="s">
        <v>184</v>
      </c>
      <c r="B521" s="46" t="s">
        <v>185</v>
      </c>
      <c r="C521" s="47" t="s">
        <v>47</v>
      </c>
      <c r="D521" s="48">
        <v>3.5</v>
      </c>
      <c r="E521" s="49">
        <v>17.690000000000001</v>
      </c>
      <c r="F521" s="49">
        <f t="shared" si="57"/>
        <v>61.915000000000006</v>
      </c>
      <c r="G521" s="49">
        <f t="shared" si="54"/>
        <v>23.09</v>
      </c>
      <c r="H521" s="50">
        <f t="shared" si="59"/>
        <v>80.814999999999998</v>
      </c>
      <c r="I521" s="13" t="s">
        <v>709</v>
      </c>
    </row>
    <row r="522" spans="1:9" ht="24.75" customHeight="1">
      <c r="A522" s="45" t="s">
        <v>186</v>
      </c>
      <c r="B522" s="46" t="s">
        <v>187</v>
      </c>
      <c r="C522" s="47" t="s">
        <v>47</v>
      </c>
      <c r="D522" s="48">
        <v>9</v>
      </c>
      <c r="E522" s="49">
        <v>1.45</v>
      </c>
      <c r="F522" s="49">
        <f t="shared" si="57"/>
        <v>13.049999999999999</v>
      </c>
      <c r="G522" s="49">
        <f t="shared" si="54"/>
        <v>1.89</v>
      </c>
      <c r="H522" s="50">
        <f t="shared" si="59"/>
        <v>17.009999999999998</v>
      </c>
      <c r="I522" s="13" t="s">
        <v>709</v>
      </c>
    </row>
    <row r="523" spans="1:9" ht="22.5">
      <c r="A523" s="45" t="s">
        <v>188</v>
      </c>
      <c r="B523" s="46" t="s">
        <v>189</v>
      </c>
      <c r="C523" s="47" t="s">
        <v>47</v>
      </c>
      <c r="D523" s="48">
        <v>9</v>
      </c>
      <c r="E523" s="49">
        <v>3.33</v>
      </c>
      <c r="F523" s="49">
        <f t="shared" si="57"/>
        <v>29.97</v>
      </c>
      <c r="G523" s="49">
        <f t="shared" si="54"/>
        <v>4.3499999999999996</v>
      </c>
      <c r="H523" s="50">
        <f t="shared" si="59"/>
        <v>39.15</v>
      </c>
      <c r="I523" s="13" t="s">
        <v>709</v>
      </c>
    </row>
    <row r="524" spans="1:9" ht="22.5">
      <c r="A524" s="45" t="s">
        <v>190</v>
      </c>
      <c r="B524" s="46" t="s">
        <v>191</v>
      </c>
      <c r="C524" s="47" t="s">
        <v>47</v>
      </c>
      <c r="D524" s="48">
        <v>9</v>
      </c>
      <c r="E524" s="49">
        <v>0.75</v>
      </c>
      <c r="F524" s="49">
        <f t="shared" si="57"/>
        <v>6.75</v>
      </c>
      <c r="G524" s="49">
        <f t="shared" si="54"/>
        <v>0.98</v>
      </c>
      <c r="H524" s="50">
        <f t="shared" si="59"/>
        <v>8.82</v>
      </c>
      <c r="I524" s="13" t="s">
        <v>709</v>
      </c>
    </row>
    <row r="525" spans="1:9">
      <c r="A525" s="154"/>
      <c r="B525" s="155" t="s">
        <v>200</v>
      </c>
      <c r="C525" s="156"/>
      <c r="D525" s="157"/>
      <c r="E525" s="158"/>
      <c r="F525" s="158"/>
      <c r="G525" s="158"/>
      <c r="H525" s="159"/>
      <c r="I525" s="12" t="s">
        <v>710</v>
      </c>
    </row>
    <row r="526" spans="1:9" ht="35.25" customHeight="1">
      <c r="A526" s="45" t="s">
        <v>711</v>
      </c>
      <c r="B526" s="46" t="s">
        <v>712</v>
      </c>
      <c r="C526" s="47" t="s">
        <v>19</v>
      </c>
      <c r="D526" s="48">
        <v>86</v>
      </c>
      <c r="E526" s="49">
        <v>49.51</v>
      </c>
      <c r="F526" s="49">
        <f t="shared" si="57"/>
        <v>4257.8599999999997</v>
      </c>
      <c r="G526" s="49">
        <f t="shared" si="54"/>
        <v>64.63</v>
      </c>
      <c r="H526" s="50">
        <f t="shared" si="59"/>
        <v>5558.1799999999994</v>
      </c>
      <c r="I526" s="13" t="s">
        <v>710</v>
      </c>
    </row>
    <row r="527" spans="1:9" ht="22.5">
      <c r="A527" s="45" t="s">
        <v>619</v>
      </c>
      <c r="B527" s="46" t="s">
        <v>620</v>
      </c>
      <c r="C527" s="47" t="s">
        <v>47</v>
      </c>
      <c r="D527" s="48">
        <v>9</v>
      </c>
      <c r="E527" s="49">
        <v>252.33</v>
      </c>
      <c r="F527" s="49">
        <f t="shared" si="57"/>
        <v>2270.9700000000003</v>
      </c>
      <c r="G527" s="49">
        <f t="shared" si="54"/>
        <v>329.39</v>
      </c>
      <c r="H527" s="50">
        <f t="shared" si="59"/>
        <v>2964.5099999999998</v>
      </c>
      <c r="I527" s="13" t="s">
        <v>710</v>
      </c>
    </row>
    <row r="528" spans="1:9" ht="22.5">
      <c r="A528" s="45" t="s">
        <v>676</v>
      </c>
      <c r="B528" s="46" t="s">
        <v>677</v>
      </c>
      <c r="C528" s="47" t="s">
        <v>47</v>
      </c>
      <c r="D528" s="48">
        <v>9</v>
      </c>
      <c r="E528" s="49">
        <v>21.13</v>
      </c>
      <c r="F528" s="49">
        <f t="shared" si="57"/>
        <v>190.17</v>
      </c>
      <c r="G528" s="49">
        <f t="shared" si="54"/>
        <v>27.58</v>
      </c>
      <c r="H528" s="50">
        <f t="shared" si="59"/>
        <v>248.21999999999997</v>
      </c>
      <c r="I528" s="13" t="s">
        <v>710</v>
      </c>
    </row>
    <row r="529" spans="1:9" ht="22.5">
      <c r="A529" s="45" t="s">
        <v>302</v>
      </c>
      <c r="B529" s="46" t="s">
        <v>303</v>
      </c>
      <c r="C529" s="47" t="s">
        <v>47</v>
      </c>
      <c r="D529" s="48">
        <v>1</v>
      </c>
      <c r="E529" s="49">
        <v>284.3</v>
      </c>
      <c r="F529" s="49">
        <f t="shared" si="57"/>
        <v>284.3</v>
      </c>
      <c r="G529" s="49">
        <f t="shared" si="54"/>
        <v>371.13</v>
      </c>
      <c r="H529" s="50">
        <f t="shared" si="59"/>
        <v>371.13</v>
      </c>
      <c r="I529" s="13" t="s">
        <v>710</v>
      </c>
    </row>
    <row r="530" spans="1:9">
      <c r="A530" s="45" t="s">
        <v>304</v>
      </c>
      <c r="B530" s="46" t="s">
        <v>305</v>
      </c>
      <c r="C530" s="47" t="s">
        <v>47</v>
      </c>
      <c r="D530" s="48">
        <v>1</v>
      </c>
      <c r="E530" s="49">
        <v>82.35</v>
      </c>
      <c r="F530" s="49">
        <f t="shared" si="57"/>
        <v>82.35</v>
      </c>
      <c r="G530" s="49">
        <f t="shared" si="54"/>
        <v>107.5</v>
      </c>
      <c r="H530" s="50">
        <f t="shared" si="59"/>
        <v>107.5</v>
      </c>
      <c r="I530" s="13" t="s">
        <v>710</v>
      </c>
    </row>
    <row r="531" spans="1:9" ht="33.75">
      <c r="A531" s="45" t="s">
        <v>713</v>
      </c>
      <c r="B531" s="46" t="s">
        <v>714</v>
      </c>
      <c r="C531" s="47" t="s">
        <v>19</v>
      </c>
      <c r="D531" s="48">
        <v>31.5</v>
      </c>
      <c r="E531" s="49">
        <v>65.81</v>
      </c>
      <c r="F531" s="49">
        <f t="shared" si="57"/>
        <v>2073.0149999999999</v>
      </c>
      <c r="G531" s="49">
        <f t="shared" si="54"/>
        <v>85.91</v>
      </c>
      <c r="H531" s="50">
        <f t="shared" si="59"/>
        <v>2706.165</v>
      </c>
      <c r="I531" s="13" t="s">
        <v>710</v>
      </c>
    </row>
    <row r="532" spans="1:9" ht="33.75">
      <c r="A532" s="45" t="s">
        <v>308</v>
      </c>
      <c r="B532" s="46" t="s">
        <v>309</v>
      </c>
      <c r="C532" s="47" t="s">
        <v>282</v>
      </c>
      <c r="D532" s="48">
        <v>22</v>
      </c>
      <c r="E532" s="49">
        <v>7.33</v>
      </c>
      <c r="F532" s="49">
        <f t="shared" si="57"/>
        <v>161.26</v>
      </c>
      <c r="G532" s="49">
        <f t="shared" si="54"/>
        <v>9.57</v>
      </c>
      <c r="H532" s="50">
        <f t="shared" si="59"/>
        <v>210.54000000000002</v>
      </c>
      <c r="I532" s="13" t="s">
        <v>710</v>
      </c>
    </row>
    <row r="533" spans="1:9" ht="33.75">
      <c r="A533" s="45" t="s">
        <v>310</v>
      </c>
      <c r="B533" s="46" t="s">
        <v>311</v>
      </c>
      <c r="C533" s="47" t="s">
        <v>282</v>
      </c>
      <c r="D533" s="48">
        <v>263.5</v>
      </c>
      <c r="E533" s="49">
        <v>5.93</v>
      </c>
      <c r="F533" s="49">
        <f t="shared" si="57"/>
        <v>1562.5549999999998</v>
      </c>
      <c r="G533" s="49">
        <f t="shared" si="54"/>
        <v>7.74</v>
      </c>
      <c r="H533" s="50">
        <f t="shared" si="59"/>
        <v>2039.49</v>
      </c>
      <c r="I533" s="13" t="s">
        <v>710</v>
      </c>
    </row>
    <row r="534" spans="1:9" ht="33.75">
      <c r="A534" s="45" t="s">
        <v>312</v>
      </c>
      <c r="B534" s="46" t="s">
        <v>313</v>
      </c>
      <c r="C534" s="47" t="s">
        <v>282</v>
      </c>
      <c r="D534" s="48">
        <v>150.5</v>
      </c>
      <c r="E534" s="49">
        <v>5.22</v>
      </c>
      <c r="F534" s="49">
        <f t="shared" si="57"/>
        <v>785.61</v>
      </c>
      <c r="G534" s="49">
        <f t="shared" si="54"/>
        <v>6.81</v>
      </c>
      <c r="H534" s="50">
        <f t="shared" si="59"/>
        <v>1024.905</v>
      </c>
      <c r="I534" s="13" t="s">
        <v>710</v>
      </c>
    </row>
    <row r="535" spans="1:9" ht="33.75">
      <c r="A535" s="45" t="s">
        <v>513</v>
      </c>
      <c r="B535" s="46" t="s">
        <v>514</v>
      </c>
      <c r="C535" s="47" t="s">
        <v>282</v>
      </c>
      <c r="D535" s="48">
        <v>22</v>
      </c>
      <c r="E535" s="49">
        <v>4.8</v>
      </c>
      <c r="F535" s="49">
        <f t="shared" si="57"/>
        <v>105.6</v>
      </c>
      <c r="G535" s="49">
        <f t="shared" si="54"/>
        <v>6.27</v>
      </c>
      <c r="H535" s="50">
        <f t="shared" si="59"/>
        <v>137.94</v>
      </c>
      <c r="I535" s="13" t="s">
        <v>710</v>
      </c>
    </row>
    <row r="536" spans="1:9" ht="33.75">
      <c r="A536" s="45" t="s">
        <v>485</v>
      </c>
      <c r="B536" s="46" t="s">
        <v>486</v>
      </c>
      <c r="C536" s="47" t="s">
        <v>282</v>
      </c>
      <c r="D536" s="48">
        <v>93</v>
      </c>
      <c r="E536" s="49">
        <v>8.91</v>
      </c>
      <c r="F536" s="49">
        <f t="shared" si="57"/>
        <v>828.63</v>
      </c>
      <c r="G536" s="49">
        <f>ROUND(E536*1.3054,2)</f>
        <v>11.63</v>
      </c>
      <c r="H536" s="50">
        <f t="shared" si="59"/>
        <v>1081.5900000000001</v>
      </c>
      <c r="I536" s="13" t="s">
        <v>710</v>
      </c>
    </row>
    <row r="537" spans="1:9">
      <c r="A537" s="39"/>
      <c r="B537" s="40" t="s">
        <v>408</v>
      </c>
      <c r="C537" s="41"/>
      <c r="D537" s="42"/>
      <c r="E537" s="43"/>
      <c r="F537" s="43"/>
      <c r="G537" s="43"/>
      <c r="H537" s="44"/>
      <c r="I537" s="12" t="s">
        <v>715</v>
      </c>
    </row>
    <row r="538" spans="1:9" ht="35.25" customHeight="1">
      <c r="A538" s="45" t="s">
        <v>716</v>
      </c>
      <c r="B538" s="46" t="s">
        <v>2638</v>
      </c>
      <c r="C538" s="47" t="s">
        <v>28</v>
      </c>
      <c r="D538" s="48">
        <v>1</v>
      </c>
      <c r="E538" s="49">
        <v>172.73</v>
      </c>
      <c r="F538" s="49">
        <f t="shared" ref="F538:F546" si="60">D538*E538</f>
        <v>172.73</v>
      </c>
      <c r="G538" s="49">
        <f t="shared" ref="G538:G546" si="61">ROUND(E538*1.3054,2)</f>
        <v>225.48</v>
      </c>
      <c r="H538" s="50">
        <f t="shared" ref="H538:H546" si="62">D538*G538</f>
        <v>225.48</v>
      </c>
      <c r="I538" s="13" t="s">
        <v>715</v>
      </c>
    </row>
    <row r="539" spans="1:9" ht="33.75">
      <c r="A539" s="45" t="s">
        <v>718</v>
      </c>
      <c r="B539" s="46" t="s">
        <v>719</v>
      </c>
      <c r="C539" s="47" t="s">
        <v>28</v>
      </c>
      <c r="D539" s="48">
        <v>1</v>
      </c>
      <c r="E539" s="49">
        <v>422.95</v>
      </c>
      <c r="F539" s="49">
        <f t="shared" si="60"/>
        <v>422.95</v>
      </c>
      <c r="G539" s="49">
        <f t="shared" si="61"/>
        <v>552.12</v>
      </c>
      <c r="H539" s="50">
        <f t="shared" si="62"/>
        <v>552.12</v>
      </c>
      <c r="I539" s="13" t="s">
        <v>715</v>
      </c>
    </row>
    <row r="540" spans="1:9" ht="33.75">
      <c r="A540" s="45" t="s">
        <v>720</v>
      </c>
      <c r="B540" s="46" t="s">
        <v>721</v>
      </c>
      <c r="C540" s="47" t="s">
        <v>28</v>
      </c>
      <c r="D540" s="48">
        <v>3</v>
      </c>
      <c r="E540" s="49">
        <v>170.59</v>
      </c>
      <c r="F540" s="49">
        <f t="shared" si="60"/>
        <v>511.77</v>
      </c>
      <c r="G540" s="49">
        <f t="shared" si="61"/>
        <v>222.69</v>
      </c>
      <c r="H540" s="50">
        <f t="shared" si="62"/>
        <v>668.06999999999994</v>
      </c>
      <c r="I540" s="13" t="s">
        <v>715</v>
      </c>
    </row>
    <row r="541" spans="1:9" ht="22.5">
      <c r="A541" s="145" t="s">
        <v>722</v>
      </c>
      <c r="B541" s="146" t="s">
        <v>723</v>
      </c>
      <c r="C541" s="161" t="s">
        <v>28</v>
      </c>
      <c r="D541" s="148">
        <v>1</v>
      </c>
      <c r="E541" s="149">
        <v>199.89</v>
      </c>
      <c r="F541" s="149">
        <f t="shared" si="60"/>
        <v>199.89</v>
      </c>
      <c r="G541" s="149">
        <f t="shared" si="61"/>
        <v>260.94</v>
      </c>
      <c r="H541" s="150">
        <f t="shared" si="62"/>
        <v>260.94</v>
      </c>
      <c r="I541" s="13" t="s">
        <v>715</v>
      </c>
    </row>
    <row r="542" spans="1:9" ht="22.5" customHeight="1">
      <c r="A542" s="45" t="s">
        <v>724</v>
      </c>
      <c r="B542" s="46" t="s">
        <v>725</v>
      </c>
      <c r="C542" s="47" t="s">
        <v>28</v>
      </c>
      <c r="D542" s="48">
        <v>4</v>
      </c>
      <c r="E542" s="49">
        <v>34.44</v>
      </c>
      <c r="F542" s="49">
        <f t="shared" si="60"/>
        <v>137.76</v>
      </c>
      <c r="G542" s="49">
        <f t="shared" si="61"/>
        <v>44.96</v>
      </c>
      <c r="H542" s="50">
        <f t="shared" si="62"/>
        <v>179.84</v>
      </c>
      <c r="I542" s="13" t="s">
        <v>715</v>
      </c>
    </row>
    <row r="543" spans="1:9" ht="45">
      <c r="A543" s="45" t="s">
        <v>726</v>
      </c>
      <c r="B543" s="46" t="s">
        <v>727</v>
      </c>
      <c r="C543" s="47" t="s">
        <v>28</v>
      </c>
      <c r="D543" s="48">
        <v>1</v>
      </c>
      <c r="E543" s="49">
        <v>442.48</v>
      </c>
      <c r="F543" s="49">
        <f t="shared" si="60"/>
        <v>442.48</v>
      </c>
      <c r="G543" s="49">
        <f t="shared" si="61"/>
        <v>577.61</v>
      </c>
      <c r="H543" s="50">
        <f t="shared" si="62"/>
        <v>577.61</v>
      </c>
      <c r="I543" s="13" t="s">
        <v>715</v>
      </c>
    </row>
    <row r="544" spans="1:9" ht="22.5">
      <c r="A544" s="45" t="s">
        <v>728</v>
      </c>
      <c r="B544" s="46" t="s">
        <v>729</v>
      </c>
      <c r="C544" s="47" t="s">
        <v>28</v>
      </c>
      <c r="D544" s="48">
        <v>5</v>
      </c>
      <c r="E544" s="49">
        <v>273.77999999999997</v>
      </c>
      <c r="F544" s="49">
        <f t="shared" si="60"/>
        <v>1368.8999999999999</v>
      </c>
      <c r="G544" s="49">
        <f t="shared" si="61"/>
        <v>357.39</v>
      </c>
      <c r="H544" s="50">
        <f t="shared" si="62"/>
        <v>1786.9499999999998</v>
      </c>
      <c r="I544" s="13" t="s">
        <v>715</v>
      </c>
    </row>
    <row r="545" spans="1:9" ht="22.5">
      <c r="A545" s="45" t="s">
        <v>730</v>
      </c>
      <c r="B545" s="46" t="s">
        <v>731</v>
      </c>
      <c r="C545" s="47" t="s">
        <v>28</v>
      </c>
      <c r="D545" s="48">
        <v>1</v>
      </c>
      <c r="E545" s="49">
        <v>103.46</v>
      </c>
      <c r="F545" s="49">
        <f t="shared" si="60"/>
        <v>103.46</v>
      </c>
      <c r="G545" s="49">
        <f t="shared" si="61"/>
        <v>135.06</v>
      </c>
      <c r="H545" s="50">
        <f t="shared" si="62"/>
        <v>135.06</v>
      </c>
      <c r="I545" s="13" t="s">
        <v>715</v>
      </c>
    </row>
    <row r="546" spans="1:9">
      <c r="A546" s="45" t="s">
        <v>732</v>
      </c>
      <c r="B546" s="46" t="s">
        <v>733</v>
      </c>
      <c r="C546" s="47" t="s">
        <v>28</v>
      </c>
      <c r="D546" s="48">
        <v>1</v>
      </c>
      <c r="E546" s="49">
        <v>666.34</v>
      </c>
      <c r="F546" s="49">
        <f t="shared" si="60"/>
        <v>666.34</v>
      </c>
      <c r="G546" s="49">
        <f t="shared" si="61"/>
        <v>869.84</v>
      </c>
      <c r="H546" s="50">
        <f t="shared" si="62"/>
        <v>869.84</v>
      </c>
      <c r="I546" s="13" t="s">
        <v>715</v>
      </c>
    </row>
    <row r="547" spans="1:9">
      <c r="A547" s="39"/>
      <c r="B547" s="40" t="s">
        <v>48</v>
      </c>
      <c r="C547" s="41"/>
      <c r="D547" s="42"/>
      <c r="E547" s="43"/>
      <c r="F547" s="43"/>
      <c r="G547" s="43"/>
      <c r="H547" s="44"/>
      <c r="I547" s="12" t="s">
        <v>734</v>
      </c>
    </row>
    <row r="548" spans="1:9" ht="22.5">
      <c r="A548" s="45" t="s">
        <v>735</v>
      </c>
      <c r="B548" s="46" t="s">
        <v>736</v>
      </c>
      <c r="C548" s="47" t="s">
        <v>28</v>
      </c>
      <c r="D548" s="48">
        <v>1</v>
      </c>
      <c r="E548" s="49">
        <v>59.55</v>
      </c>
      <c r="F548" s="49">
        <f>D548*E548</f>
        <v>59.55</v>
      </c>
      <c r="G548" s="49">
        <f>ROUND(E548*1.3054,2)</f>
        <v>77.739999999999995</v>
      </c>
      <c r="H548" s="50">
        <f>D548*G548</f>
        <v>77.739999999999995</v>
      </c>
      <c r="I548" s="13" t="s">
        <v>734</v>
      </c>
    </row>
    <row r="549" spans="1:9">
      <c r="A549" s="45" t="s">
        <v>737</v>
      </c>
      <c r="B549" s="46" t="s">
        <v>738</v>
      </c>
      <c r="C549" s="47" t="s">
        <v>28</v>
      </c>
      <c r="D549" s="48">
        <v>4</v>
      </c>
      <c r="E549" s="49">
        <v>130.97</v>
      </c>
      <c r="F549" s="49">
        <f>D549*E549</f>
        <v>523.88</v>
      </c>
      <c r="G549" s="49">
        <f>ROUND(E549*1.3054,2)</f>
        <v>170.97</v>
      </c>
      <c r="H549" s="50">
        <f>D549*G549</f>
        <v>683.88</v>
      </c>
      <c r="I549" s="13" t="s">
        <v>734</v>
      </c>
    </row>
    <row r="550" spans="1:9">
      <c r="A550" s="39"/>
      <c r="B550" s="40" t="s">
        <v>36</v>
      </c>
      <c r="C550" s="41"/>
      <c r="D550" s="42"/>
      <c r="E550" s="43"/>
      <c r="F550" s="43"/>
      <c r="G550" s="43"/>
      <c r="H550" s="44"/>
      <c r="I550" s="12" t="s">
        <v>739</v>
      </c>
    </row>
    <row r="551" spans="1:9" ht="25.5" customHeight="1">
      <c r="A551" s="45" t="s">
        <v>323</v>
      </c>
      <c r="B551" s="46" t="s">
        <v>324</v>
      </c>
      <c r="C551" s="47" t="s">
        <v>19</v>
      </c>
      <c r="D551" s="48">
        <v>30</v>
      </c>
      <c r="E551" s="49">
        <v>3.58</v>
      </c>
      <c r="F551" s="49">
        <f>D551*E551</f>
        <v>107.4</v>
      </c>
      <c r="G551" s="49">
        <f>ROUND(E551*1.3054,2)</f>
        <v>4.67</v>
      </c>
      <c r="H551" s="50">
        <f>D551*G551</f>
        <v>140.1</v>
      </c>
      <c r="I551" s="13" t="s">
        <v>739</v>
      </c>
    </row>
    <row r="552" spans="1:9">
      <c r="A552" s="53"/>
      <c r="B552" s="54" t="s">
        <v>248</v>
      </c>
      <c r="C552" s="55"/>
      <c r="D552" s="56"/>
      <c r="E552" s="57"/>
      <c r="F552" s="57">
        <f>SUM(F553:F592)</f>
        <v>922.06</v>
      </c>
      <c r="G552" s="57"/>
      <c r="H552" s="58">
        <v>1115.48</v>
      </c>
      <c r="I552" s="14" t="s">
        <v>740</v>
      </c>
    </row>
    <row r="553" spans="1:9">
      <c r="A553" s="39"/>
      <c r="B553" s="40" t="s">
        <v>250</v>
      </c>
      <c r="C553" s="41"/>
      <c r="D553" s="42"/>
      <c r="E553" s="43"/>
      <c r="F553" s="43"/>
      <c r="G553" s="43"/>
      <c r="H553" s="44"/>
      <c r="I553" s="12" t="s">
        <v>741</v>
      </c>
    </row>
    <row r="554" spans="1:9">
      <c r="A554" s="45" t="s">
        <v>742</v>
      </c>
      <c r="B554" s="46" t="s">
        <v>743</v>
      </c>
      <c r="C554" s="47" t="s">
        <v>28</v>
      </c>
      <c r="D554" s="48">
        <v>1</v>
      </c>
      <c r="E554" s="49">
        <v>24.05</v>
      </c>
      <c r="F554" s="49">
        <f t="shared" ref="F554:F592" si="63">D554*E554</f>
        <v>24.05</v>
      </c>
      <c r="G554" s="49">
        <f>ROUND(E554*1.2098,2)</f>
        <v>29.1</v>
      </c>
      <c r="H554" s="50">
        <f t="shared" ref="H554:H592" si="64">D554*G554</f>
        <v>29.1</v>
      </c>
      <c r="I554" s="13" t="s">
        <v>741</v>
      </c>
    </row>
    <row r="555" spans="1:9" ht="22.5">
      <c r="A555" s="45" t="s">
        <v>744</v>
      </c>
      <c r="B555" s="46" t="s">
        <v>745</v>
      </c>
      <c r="C555" s="47" t="s">
        <v>259</v>
      </c>
      <c r="D555" s="48">
        <v>5</v>
      </c>
      <c r="E555" s="49">
        <v>2.61</v>
      </c>
      <c r="F555" s="49">
        <f t="shared" si="63"/>
        <v>13.049999999999999</v>
      </c>
      <c r="G555" s="49">
        <f t="shared" ref="G555:G592" si="65">ROUND(E555*1.2098,2)</f>
        <v>3.16</v>
      </c>
      <c r="H555" s="50">
        <f t="shared" si="64"/>
        <v>15.8</v>
      </c>
      <c r="I555" s="13" t="s">
        <v>741</v>
      </c>
    </row>
    <row r="556" spans="1:9">
      <c r="A556" s="45" t="s">
        <v>746</v>
      </c>
      <c r="B556" s="46" t="s">
        <v>747</v>
      </c>
      <c r="C556" s="47" t="s">
        <v>259</v>
      </c>
      <c r="D556" s="48">
        <v>7</v>
      </c>
      <c r="E556" s="49">
        <v>2.96</v>
      </c>
      <c r="F556" s="49">
        <f t="shared" si="63"/>
        <v>20.72</v>
      </c>
      <c r="G556" s="49">
        <f t="shared" si="65"/>
        <v>3.58</v>
      </c>
      <c r="H556" s="50">
        <f t="shared" si="64"/>
        <v>25.060000000000002</v>
      </c>
      <c r="I556" s="13" t="s">
        <v>741</v>
      </c>
    </row>
    <row r="557" spans="1:9" ht="12.75" customHeight="1">
      <c r="A557" s="45" t="s">
        <v>748</v>
      </c>
      <c r="B557" s="46" t="s">
        <v>749</v>
      </c>
      <c r="C557" s="47" t="s">
        <v>254</v>
      </c>
      <c r="D557" s="48">
        <v>12</v>
      </c>
      <c r="E557" s="49">
        <v>2.87</v>
      </c>
      <c r="F557" s="49">
        <f t="shared" si="63"/>
        <v>34.44</v>
      </c>
      <c r="G557" s="49">
        <f t="shared" si="65"/>
        <v>3.47</v>
      </c>
      <c r="H557" s="50">
        <f t="shared" si="64"/>
        <v>41.64</v>
      </c>
      <c r="I557" s="13" t="s">
        <v>741</v>
      </c>
    </row>
    <row r="558" spans="1:9" ht="22.5">
      <c r="A558" s="45" t="s">
        <v>750</v>
      </c>
      <c r="B558" s="46" t="s">
        <v>751</v>
      </c>
      <c r="C558" s="47" t="s">
        <v>259</v>
      </c>
      <c r="D558" s="48">
        <v>2</v>
      </c>
      <c r="E558" s="49">
        <v>1.41</v>
      </c>
      <c r="F558" s="49">
        <f t="shared" si="63"/>
        <v>2.82</v>
      </c>
      <c r="G558" s="49">
        <f t="shared" si="65"/>
        <v>1.71</v>
      </c>
      <c r="H558" s="50">
        <f t="shared" si="64"/>
        <v>3.42</v>
      </c>
      <c r="I558" s="13" t="s">
        <v>741</v>
      </c>
    </row>
    <row r="559" spans="1:9" ht="22.5">
      <c r="A559" s="45" t="s">
        <v>752</v>
      </c>
      <c r="B559" s="46" t="s">
        <v>753</v>
      </c>
      <c r="C559" s="47" t="s">
        <v>259</v>
      </c>
      <c r="D559" s="48">
        <v>2</v>
      </c>
      <c r="E559" s="49">
        <v>9.01</v>
      </c>
      <c r="F559" s="49">
        <f t="shared" si="63"/>
        <v>18.02</v>
      </c>
      <c r="G559" s="49">
        <f t="shared" si="65"/>
        <v>10.9</v>
      </c>
      <c r="H559" s="50">
        <f t="shared" si="64"/>
        <v>21.8</v>
      </c>
      <c r="I559" s="13" t="s">
        <v>741</v>
      </c>
    </row>
    <row r="560" spans="1:9" ht="22.5">
      <c r="A560" s="45" t="s">
        <v>754</v>
      </c>
      <c r="B560" s="46" t="s">
        <v>755</v>
      </c>
      <c r="C560" s="47" t="s">
        <v>259</v>
      </c>
      <c r="D560" s="48">
        <v>1</v>
      </c>
      <c r="E560" s="49">
        <v>20.8</v>
      </c>
      <c r="F560" s="49">
        <f t="shared" si="63"/>
        <v>20.8</v>
      </c>
      <c r="G560" s="49">
        <f t="shared" si="65"/>
        <v>25.16</v>
      </c>
      <c r="H560" s="50">
        <f t="shared" si="64"/>
        <v>25.16</v>
      </c>
      <c r="I560" s="13" t="s">
        <v>741</v>
      </c>
    </row>
    <row r="561" spans="1:9" ht="12.75" customHeight="1">
      <c r="A561" s="45" t="s">
        <v>463</v>
      </c>
      <c r="B561" s="46" t="s">
        <v>464</v>
      </c>
      <c r="C561" s="47" t="s">
        <v>254</v>
      </c>
      <c r="D561" s="48">
        <v>22</v>
      </c>
      <c r="E561" s="49">
        <v>4.93</v>
      </c>
      <c r="F561" s="49">
        <f t="shared" si="63"/>
        <v>108.46</v>
      </c>
      <c r="G561" s="49">
        <f t="shared" si="65"/>
        <v>5.96</v>
      </c>
      <c r="H561" s="50">
        <f t="shared" si="64"/>
        <v>131.12</v>
      </c>
      <c r="I561" s="13" t="s">
        <v>741</v>
      </c>
    </row>
    <row r="562" spans="1:9" ht="22.5">
      <c r="A562" s="45" t="s">
        <v>467</v>
      </c>
      <c r="B562" s="46" t="s">
        <v>468</v>
      </c>
      <c r="C562" s="47" t="s">
        <v>259</v>
      </c>
      <c r="D562" s="48">
        <v>6</v>
      </c>
      <c r="E562" s="49">
        <v>1.57</v>
      </c>
      <c r="F562" s="49">
        <f t="shared" si="63"/>
        <v>9.42</v>
      </c>
      <c r="G562" s="49">
        <f t="shared" si="65"/>
        <v>1.9</v>
      </c>
      <c r="H562" s="50">
        <f t="shared" si="64"/>
        <v>11.399999999999999</v>
      </c>
      <c r="I562" s="13" t="s">
        <v>741</v>
      </c>
    </row>
    <row r="563" spans="1:9" ht="22.5">
      <c r="A563" s="45" t="s">
        <v>756</v>
      </c>
      <c r="B563" s="46" t="s">
        <v>757</v>
      </c>
      <c r="C563" s="47" t="s">
        <v>259</v>
      </c>
      <c r="D563" s="48">
        <v>2</v>
      </c>
      <c r="E563" s="49">
        <v>4.42</v>
      </c>
      <c r="F563" s="49">
        <f t="shared" si="63"/>
        <v>8.84</v>
      </c>
      <c r="G563" s="49">
        <f t="shared" si="65"/>
        <v>5.35</v>
      </c>
      <c r="H563" s="50">
        <f t="shared" si="64"/>
        <v>10.7</v>
      </c>
      <c r="I563" s="13" t="s">
        <v>741</v>
      </c>
    </row>
    <row r="564" spans="1:9" ht="22.5">
      <c r="A564" s="45" t="s">
        <v>758</v>
      </c>
      <c r="B564" s="46" t="s">
        <v>759</v>
      </c>
      <c r="C564" s="47" t="s">
        <v>259</v>
      </c>
      <c r="D564" s="48">
        <v>1</v>
      </c>
      <c r="E564" s="49">
        <v>9.9600000000000009</v>
      </c>
      <c r="F564" s="49">
        <f t="shared" si="63"/>
        <v>9.9600000000000009</v>
      </c>
      <c r="G564" s="49">
        <f t="shared" si="65"/>
        <v>12.05</v>
      </c>
      <c r="H564" s="50">
        <f t="shared" si="64"/>
        <v>12.05</v>
      </c>
      <c r="I564" s="13" t="s">
        <v>741</v>
      </c>
    </row>
    <row r="565" spans="1:9">
      <c r="A565" s="145" t="s">
        <v>760</v>
      </c>
      <c r="B565" s="146" t="s">
        <v>761</v>
      </c>
      <c r="C565" s="161" t="s">
        <v>259</v>
      </c>
      <c r="D565" s="148">
        <v>1</v>
      </c>
      <c r="E565" s="149">
        <v>13.8</v>
      </c>
      <c r="F565" s="149">
        <f t="shared" si="63"/>
        <v>13.8</v>
      </c>
      <c r="G565" s="149">
        <f t="shared" si="65"/>
        <v>16.7</v>
      </c>
      <c r="H565" s="150">
        <f t="shared" si="64"/>
        <v>16.7</v>
      </c>
      <c r="I565" s="13" t="s">
        <v>741</v>
      </c>
    </row>
    <row r="566" spans="1:9" ht="22.5">
      <c r="A566" s="45" t="s">
        <v>762</v>
      </c>
      <c r="B566" s="46" t="s">
        <v>763</v>
      </c>
      <c r="C566" s="47" t="s">
        <v>259</v>
      </c>
      <c r="D566" s="48">
        <v>1</v>
      </c>
      <c r="E566" s="49">
        <v>11.73</v>
      </c>
      <c r="F566" s="49">
        <f t="shared" si="63"/>
        <v>11.73</v>
      </c>
      <c r="G566" s="49">
        <f t="shared" si="65"/>
        <v>14.19</v>
      </c>
      <c r="H566" s="50">
        <f t="shared" si="64"/>
        <v>14.19</v>
      </c>
      <c r="I566" s="13" t="s">
        <v>741</v>
      </c>
    </row>
    <row r="567" spans="1:9" ht="22.5">
      <c r="A567" s="45" t="s">
        <v>764</v>
      </c>
      <c r="B567" s="46" t="s">
        <v>765</v>
      </c>
      <c r="C567" s="47" t="s">
        <v>259</v>
      </c>
      <c r="D567" s="48">
        <v>1</v>
      </c>
      <c r="E567" s="49">
        <v>8.9</v>
      </c>
      <c r="F567" s="49">
        <f t="shared" si="63"/>
        <v>8.9</v>
      </c>
      <c r="G567" s="49">
        <f t="shared" si="65"/>
        <v>10.77</v>
      </c>
      <c r="H567" s="50">
        <f t="shared" si="64"/>
        <v>10.77</v>
      </c>
      <c r="I567" s="13" t="s">
        <v>741</v>
      </c>
    </row>
    <row r="568" spans="1:9" ht="22.5">
      <c r="A568" s="45" t="s">
        <v>766</v>
      </c>
      <c r="B568" s="46" t="s">
        <v>767</v>
      </c>
      <c r="C568" s="47" t="s">
        <v>259</v>
      </c>
      <c r="D568" s="48">
        <v>1</v>
      </c>
      <c r="E568" s="49">
        <v>5.15</v>
      </c>
      <c r="F568" s="49">
        <f t="shared" si="63"/>
        <v>5.15</v>
      </c>
      <c r="G568" s="49">
        <f t="shared" si="65"/>
        <v>6.23</v>
      </c>
      <c r="H568" s="50">
        <f t="shared" si="64"/>
        <v>6.23</v>
      </c>
      <c r="I568" s="13" t="s">
        <v>741</v>
      </c>
    </row>
    <row r="569" spans="1:9">
      <c r="A569" s="45" t="s">
        <v>768</v>
      </c>
      <c r="B569" s="46" t="s">
        <v>769</v>
      </c>
      <c r="C569" s="47" t="s">
        <v>259</v>
      </c>
      <c r="D569" s="48">
        <v>1</v>
      </c>
      <c r="E569" s="49">
        <v>4.04</v>
      </c>
      <c r="F569" s="49">
        <f t="shared" si="63"/>
        <v>4.04</v>
      </c>
      <c r="G569" s="49">
        <f t="shared" si="65"/>
        <v>4.8899999999999997</v>
      </c>
      <c r="H569" s="50">
        <f t="shared" si="64"/>
        <v>4.8899999999999997</v>
      </c>
      <c r="I569" s="13" t="s">
        <v>741</v>
      </c>
    </row>
    <row r="570" spans="1:9" ht="22.5">
      <c r="A570" s="45" t="s">
        <v>770</v>
      </c>
      <c r="B570" s="46" t="s">
        <v>771</v>
      </c>
      <c r="C570" s="47" t="s">
        <v>254</v>
      </c>
      <c r="D570" s="48">
        <v>30</v>
      </c>
      <c r="E570" s="49">
        <v>7.58</v>
      </c>
      <c r="F570" s="49">
        <f t="shared" si="63"/>
        <v>227.4</v>
      </c>
      <c r="G570" s="49">
        <f t="shared" si="65"/>
        <v>9.17</v>
      </c>
      <c r="H570" s="50">
        <f t="shared" si="64"/>
        <v>275.10000000000002</v>
      </c>
      <c r="I570" s="13" t="s">
        <v>741</v>
      </c>
    </row>
    <row r="571" spans="1:9" ht="12.75" customHeight="1">
      <c r="A571" s="45" t="s">
        <v>772</v>
      </c>
      <c r="B571" s="46" t="s">
        <v>773</v>
      </c>
      <c r="C571" s="47" t="s">
        <v>259</v>
      </c>
      <c r="D571" s="48">
        <v>6</v>
      </c>
      <c r="E571" s="49">
        <v>0.51</v>
      </c>
      <c r="F571" s="49">
        <f t="shared" si="63"/>
        <v>3.06</v>
      </c>
      <c r="G571" s="49">
        <f t="shared" si="65"/>
        <v>0.62</v>
      </c>
      <c r="H571" s="50">
        <f t="shared" si="64"/>
        <v>3.7199999999999998</v>
      </c>
      <c r="I571" s="13" t="s">
        <v>741</v>
      </c>
    </row>
    <row r="572" spans="1:9">
      <c r="A572" s="45" t="s">
        <v>774</v>
      </c>
      <c r="B572" s="46" t="s">
        <v>775</v>
      </c>
      <c r="C572" s="47" t="s">
        <v>254</v>
      </c>
      <c r="D572" s="48">
        <v>6</v>
      </c>
      <c r="E572" s="49">
        <v>2.38</v>
      </c>
      <c r="F572" s="49">
        <f t="shared" si="63"/>
        <v>14.28</v>
      </c>
      <c r="G572" s="49">
        <f t="shared" si="65"/>
        <v>2.88</v>
      </c>
      <c r="H572" s="50">
        <f t="shared" si="64"/>
        <v>17.28</v>
      </c>
      <c r="I572" s="13" t="s">
        <v>741</v>
      </c>
    </row>
    <row r="573" spans="1:9" ht="22.5">
      <c r="A573" s="45" t="s">
        <v>776</v>
      </c>
      <c r="B573" s="46" t="s">
        <v>777</v>
      </c>
      <c r="C573" s="47" t="s">
        <v>259</v>
      </c>
      <c r="D573" s="48">
        <v>2</v>
      </c>
      <c r="E573" s="49">
        <v>13</v>
      </c>
      <c r="F573" s="49">
        <f t="shared" si="63"/>
        <v>26</v>
      </c>
      <c r="G573" s="49">
        <f t="shared" si="65"/>
        <v>15.73</v>
      </c>
      <c r="H573" s="50">
        <f t="shared" si="64"/>
        <v>31.46</v>
      </c>
      <c r="I573" s="13" t="s">
        <v>741</v>
      </c>
    </row>
    <row r="574" spans="1:9">
      <c r="A574" s="45" t="s">
        <v>778</v>
      </c>
      <c r="B574" s="46" t="s">
        <v>779</v>
      </c>
      <c r="C574" s="47" t="s">
        <v>259</v>
      </c>
      <c r="D574" s="48">
        <v>2</v>
      </c>
      <c r="E574" s="49">
        <v>4.46</v>
      </c>
      <c r="F574" s="49">
        <f t="shared" si="63"/>
        <v>8.92</v>
      </c>
      <c r="G574" s="49">
        <f t="shared" si="65"/>
        <v>5.4</v>
      </c>
      <c r="H574" s="50">
        <f t="shared" si="64"/>
        <v>10.8</v>
      </c>
      <c r="I574" s="13" t="s">
        <v>741</v>
      </c>
    </row>
    <row r="575" spans="1:9" ht="22.5">
      <c r="A575" s="45" t="s">
        <v>780</v>
      </c>
      <c r="B575" s="46" t="s">
        <v>781</v>
      </c>
      <c r="C575" s="47" t="s">
        <v>259</v>
      </c>
      <c r="D575" s="48">
        <v>1</v>
      </c>
      <c r="E575" s="49">
        <v>20.67</v>
      </c>
      <c r="F575" s="49">
        <f t="shared" si="63"/>
        <v>20.67</v>
      </c>
      <c r="G575" s="49">
        <f t="shared" si="65"/>
        <v>25.01</v>
      </c>
      <c r="H575" s="50">
        <f t="shared" si="64"/>
        <v>25.01</v>
      </c>
      <c r="I575" s="13" t="s">
        <v>741</v>
      </c>
    </row>
    <row r="576" spans="1:9" ht="22.5">
      <c r="A576" s="45" t="s">
        <v>782</v>
      </c>
      <c r="B576" s="46" t="s">
        <v>783</v>
      </c>
      <c r="C576" s="47" t="s">
        <v>259</v>
      </c>
      <c r="D576" s="48">
        <v>3</v>
      </c>
      <c r="E576" s="49">
        <v>0.82</v>
      </c>
      <c r="F576" s="49">
        <f t="shared" si="63"/>
        <v>2.46</v>
      </c>
      <c r="G576" s="49">
        <f t="shared" si="65"/>
        <v>0.99</v>
      </c>
      <c r="H576" s="50">
        <f t="shared" si="64"/>
        <v>2.9699999999999998</v>
      </c>
      <c r="I576" s="13" t="s">
        <v>741</v>
      </c>
    </row>
    <row r="577" spans="1:9" ht="22.5">
      <c r="A577" s="45" t="s">
        <v>784</v>
      </c>
      <c r="B577" s="46" t="s">
        <v>785</v>
      </c>
      <c r="C577" s="47" t="s">
        <v>259</v>
      </c>
      <c r="D577" s="48">
        <v>1</v>
      </c>
      <c r="E577" s="49">
        <v>38.21</v>
      </c>
      <c r="F577" s="49">
        <f t="shared" si="63"/>
        <v>38.21</v>
      </c>
      <c r="G577" s="49">
        <f t="shared" si="65"/>
        <v>46.23</v>
      </c>
      <c r="H577" s="50">
        <f t="shared" si="64"/>
        <v>46.23</v>
      </c>
      <c r="I577" s="13" t="s">
        <v>741</v>
      </c>
    </row>
    <row r="578" spans="1:9" ht="22.5">
      <c r="A578" s="45" t="s">
        <v>786</v>
      </c>
      <c r="B578" s="46" t="s">
        <v>787</v>
      </c>
      <c r="C578" s="47" t="s">
        <v>259</v>
      </c>
      <c r="D578" s="48">
        <v>4</v>
      </c>
      <c r="E578" s="49">
        <v>3.9</v>
      </c>
      <c r="F578" s="49">
        <f t="shared" si="63"/>
        <v>15.6</v>
      </c>
      <c r="G578" s="49">
        <f t="shared" si="65"/>
        <v>4.72</v>
      </c>
      <c r="H578" s="50">
        <f t="shared" si="64"/>
        <v>18.88</v>
      </c>
      <c r="I578" s="13" t="s">
        <v>741</v>
      </c>
    </row>
    <row r="579" spans="1:9" ht="22.5">
      <c r="A579" s="45" t="s">
        <v>788</v>
      </c>
      <c r="B579" s="46" t="s">
        <v>789</v>
      </c>
      <c r="C579" s="47" t="s">
        <v>259</v>
      </c>
      <c r="D579" s="48">
        <v>2</v>
      </c>
      <c r="E579" s="49">
        <v>16.37</v>
      </c>
      <c r="F579" s="49">
        <f t="shared" si="63"/>
        <v>32.74</v>
      </c>
      <c r="G579" s="49">
        <f t="shared" si="65"/>
        <v>19.8</v>
      </c>
      <c r="H579" s="50">
        <f t="shared" si="64"/>
        <v>39.6</v>
      </c>
      <c r="I579" s="13" t="s">
        <v>741</v>
      </c>
    </row>
    <row r="580" spans="1:9">
      <c r="A580" s="45" t="s">
        <v>790</v>
      </c>
      <c r="B580" s="46" t="s">
        <v>791</v>
      </c>
      <c r="C580" s="47" t="s">
        <v>254</v>
      </c>
      <c r="D580" s="48">
        <v>6</v>
      </c>
      <c r="E580" s="49">
        <v>5.0999999999999996</v>
      </c>
      <c r="F580" s="49">
        <f t="shared" si="63"/>
        <v>30.599999999999998</v>
      </c>
      <c r="G580" s="49">
        <f t="shared" si="65"/>
        <v>6.17</v>
      </c>
      <c r="H580" s="50">
        <f t="shared" si="64"/>
        <v>37.019999999999996</v>
      </c>
      <c r="I580" s="13" t="s">
        <v>741</v>
      </c>
    </row>
    <row r="581" spans="1:9">
      <c r="A581" s="45" t="s">
        <v>595</v>
      </c>
      <c r="B581" s="46" t="s">
        <v>596</v>
      </c>
      <c r="C581" s="47" t="s">
        <v>28</v>
      </c>
      <c r="D581" s="48">
        <v>1</v>
      </c>
      <c r="E581" s="49">
        <v>1.32</v>
      </c>
      <c r="F581" s="49">
        <f t="shared" si="63"/>
        <v>1.32</v>
      </c>
      <c r="G581" s="49">
        <f t="shared" si="65"/>
        <v>1.6</v>
      </c>
      <c r="H581" s="50">
        <f t="shared" si="64"/>
        <v>1.6</v>
      </c>
      <c r="I581" s="13" t="s">
        <v>741</v>
      </c>
    </row>
    <row r="582" spans="1:9" ht="22.5">
      <c r="A582" s="45" t="s">
        <v>593</v>
      </c>
      <c r="B582" s="46" t="s">
        <v>594</v>
      </c>
      <c r="C582" s="47" t="s">
        <v>28</v>
      </c>
      <c r="D582" s="48">
        <v>2</v>
      </c>
      <c r="E582" s="49">
        <v>1.62</v>
      </c>
      <c r="F582" s="49">
        <f t="shared" si="63"/>
        <v>3.24</v>
      </c>
      <c r="G582" s="49">
        <f t="shared" si="65"/>
        <v>1.96</v>
      </c>
      <c r="H582" s="50">
        <f t="shared" si="64"/>
        <v>3.92</v>
      </c>
      <c r="I582" s="13" t="s">
        <v>741</v>
      </c>
    </row>
    <row r="583" spans="1:9" ht="22.5">
      <c r="A583" s="45" t="s">
        <v>792</v>
      </c>
      <c r="B583" s="46" t="s">
        <v>793</v>
      </c>
      <c r="C583" s="47" t="s">
        <v>259</v>
      </c>
      <c r="D583" s="48">
        <v>1</v>
      </c>
      <c r="E583" s="49">
        <v>49.6</v>
      </c>
      <c r="F583" s="49">
        <f t="shared" si="63"/>
        <v>49.6</v>
      </c>
      <c r="G583" s="49">
        <f t="shared" si="65"/>
        <v>60.01</v>
      </c>
      <c r="H583" s="50">
        <f t="shared" si="64"/>
        <v>60.01</v>
      </c>
      <c r="I583" s="13" t="s">
        <v>741</v>
      </c>
    </row>
    <row r="584" spans="1:9">
      <c r="A584" s="45" t="s">
        <v>794</v>
      </c>
      <c r="B584" s="46" t="s">
        <v>795</v>
      </c>
      <c r="C584" s="47" t="s">
        <v>259</v>
      </c>
      <c r="D584" s="48">
        <v>1</v>
      </c>
      <c r="E584" s="49">
        <v>2.12</v>
      </c>
      <c r="F584" s="49">
        <f t="shared" si="63"/>
        <v>2.12</v>
      </c>
      <c r="G584" s="49">
        <f t="shared" si="65"/>
        <v>2.56</v>
      </c>
      <c r="H584" s="50">
        <f t="shared" si="64"/>
        <v>2.56</v>
      </c>
      <c r="I584" s="13" t="s">
        <v>741</v>
      </c>
    </row>
    <row r="585" spans="1:9" ht="22.5">
      <c r="A585" s="45" t="s">
        <v>796</v>
      </c>
      <c r="B585" s="46" t="s">
        <v>797</v>
      </c>
      <c r="C585" s="47" t="s">
        <v>259</v>
      </c>
      <c r="D585" s="48">
        <v>2</v>
      </c>
      <c r="E585" s="49">
        <v>0.65</v>
      </c>
      <c r="F585" s="49">
        <f t="shared" si="63"/>
        <v>1.3</v>
      </c>
      <c r="G585" s="49">
        <f t="shared" si="65"/>
        <v>0.79</v>
      </c>
      <c r="H585" s="50">
        <f t="shared" si="64"/>
        <v>1.58</v>
      </c>
      <c r="I585" s="13" t="s">
        <v>741</v>
      </c>
    </row>
    <row r="586" spans="1:9" ht="22.5">
      <c r="A586" s="45" t="s">
        <v>798</v>
      </c>
      <c r="B586" s="46" t="s">
        <v>799</v>
      </c>
      <c r="C586" s="47" t="s">
        <v>259</v>
      </c>
      <c r="D586" s="48">
        <v>3</v>
      </c>
      <c r="E586" s="49">
        <v>3.94</v>
      </c>
      <c r="F586" s="49">
        <f t="shared" si="63"/>
        <v>11.82</v>
      </c>
      <c r="G586" s="49">
        <f t="shared" si="65"/>
        <v>4.7699999999999996</v>
      </c>
      <c r="H586" s="50">
        <f t="shared" si="64"/>
        <v>14.309999999999999</v>
      </c>
      <c r="I586" s="13" t="s">
        <v>741</v>
      </c>
    </row>
    <row r="587" spans="1:9" ht="22.5">
      <c r="A587" s="45" t="s">
        <v>800</v>
      </c>
      <c r="B587" s="46" t="s">
        <v>801</v>
      </c>
      <c r="C587" s="47" t="s">
        <v>259</v>
      </c>
      <c r="D587" s="48">
        <v>2</v>
      </c>
      <c r="E587" s="49">
        <v>6.42</v>
      </c>
      <c r="F587" s="49">
        <f t="shared" si="63"/>
        <v>12.84</v>
      </c>
      <c r="G587" s="49">
        <f t="shared" si="65"/>
        <v>7.77</v>
      </c>
      <c r="H587" s="50">
        <f t="shared" si="64"/>
        <v>15.54</v>
      </c>
      <c r="I587" s="13" t="s">
        <v>741</v>
      </c>
    </row>
    <row r="588" spans="1:9">
      <c r="A588" s="145" t="s">
        <v>802</v>
      </c>
      <c r="B588" s="146" t="s">
        <v>803</v>
      </c>
      <c r="C588" s="161" t="s">
        <v>259</v>
      </c>
      <c r="D588" s="148">
        <v>2</v>
      </c>
      <c r="E588" s="149">
        <v>14.82</v>
      </c>
      <c r="F588" s="149">
        <f t="shared" si="63"/>
        <v>29.64</v>
      </c>
      <c r="G588" s="149">
        <f t="shared" si="65"/>
        <v>17.93</v>
      </c>
      <c r="H588" s="150">
        <f t="shared" si="64"/>
        <v>35.86</v>
      </c>
      <c r="I588" s="13" t="s">
        <v>741</v>
      </c>
    </row>
    <row r="589" spans="1:9" ht="22.5">
      <c r="A589" s="45" t="s">
        <v>804</v>
      </c>
      <c r="B589" s="46" t="s">
        <v>805</v>
      </c>
      <c r="C589" s="47" t="s">
        <v>259</v>
      </c>
      <c r="D589" s="48">
        <v>1</v>
      </c>
      <c r="E589" s="49">
        <v>40.520000000000003</v>
      </c>
      <c r="F589" s="49">
        <f t="shared" si="63"/>
        <v>40.520000000000003</v>
      </c>
      <c r="G589" s="49">
        <f t="shared" si="65"/>
        <v>49.02</v>
      </c>
      <c r="H589" s="50">
        <f t="shared" si="64"/>
        <v>49.02</v>
      </c>
      <c r="I589" s="13" t="s">
        <v>741</v>
      </c>
    </row>
    <row r="590" spans="1:9" ht="22.5">
      <c r="A590" s="45" t="s">
        <v>806</v>
      </c>
      <c r="B590" s="46" t="s">
        <v>807</v>
      </c>
      <c r="C590" s="47" t="s">
        <v>254</v>
      </c>
      <c r="D590" s="48">
        <v>2</v>
      </c>
      <c r="E590" s="49">
        <v>14.18</v>
      </c>
      <c r="F590" s="49">
        <f t="shared" si="63"/>
        <v>28.36</v>
      </c>
      <c r="G590" s="49">
        <f t="shared" si="65"/>
        <v>17.149999999999999</v>
      </c>
      <c r="H590" s="52">
        <f t="shared" si="64"/>
        <v>34.299999999999997</v>
      </c>
      <c r="I590" s="13" t="s">
        <v>741</v>
      </c>
    </row>
    <row r="591" spans="1:9" ht="22.5">
      <c r="A591" s="45" t="s">
        <v>808</v>
      </c>
      <c r="B591" s="46" t="s">
        <v>809</v>
      </c>
      <c r="C591" s="47" t="s">
        <v>259</v>
      </c>
      <c r="D591" s="48">
        <v>1</v>
      </c>
      <c r="E591" s="49">
        <v>6.31</v>
      </c>
      <c r="F591" s="49">
        <f t="shared" si="63"/>
        <v>6.31</v>
      </c>
      <c r="G591" s="49">
        <f t="shared" si="65"/>
        <v>7.63</v>
      </c>
      <c r="H591" s="50">
        <f t="shared" si="64"/>
        <v>7.63</v>
      </c>
      <c r="I591" s="13" t="s">
        <v>741</v>
      </c>
    </row>
    <row r="592" spans="1:9">
      <c r="A592" s="45" t="s">
        <v>810</v>
      </c>
      <c r="B592" s="46" t="s">
        <v>811</v>
      </c>
      <c r="C592" s="47" t="s">
        <v>259</v>
      </c>
      <c r="D592" s="48">
        <v>1</v>
      </c>
      <c r="E592" s="49">
        <v>0.85</v>
      </c>
      <c r="F592" s="49">
        <f t="shared" si="63"/>
        <v>0.85</v>
      </c>
      <c r="G592" s="49">
        <f t="shared" si="65"/>
        <v>1.03</v>
      </c>
      <c r="H592" s="50">
        <f t="shared" si="64"/>
        <v>1.03</v>
      </c>
      <c r="I592" s="13" t="s">
        <v>741</v>
      </c>
    </row>
    <row r="593" spans="1:9">
      <c r="A593" s="33"/>
      <c r="B593" s="34" t="s">
        <v>812</v>
      </c>
      <c r="C593" s="35"/>
      <c r="D593" s="36"/>
      <c r="E593" s="37"/>
      <c r="F593" s="37">
        <f>F594+F603</f>
        <v>81204.429999999993</v>
      </c>
      <c r="G593" s="37"/>
      <c r="H593" s="38">
        <f>H594+H603</f>
        <v>98356.235000000001</v>
      </c>
      <c r="I593" s="11" t="s">
        <v>813</v>
      </c>
    </row>
    <row r="594" spans="1:9">
      <c r="A594" s="53"/>
      <c r="B594" s="54" t="s">
        <v>162</v>
      </c>
      <c r="C594" s="55"/>
      <c r="D594" s="56"/>
      <c r="E594" s="57"/>
      <c r="F594" s="57">
        <f>SUM(F595:F602)</f>
        <v>1204.43</v>
      </c>
      <c r="G594" s="57"/>
      <c r="H594" s="58">
        <f>SUM(H595:H602)</f>
        <v>1572.2350000000001</v>
      </c>
      <c r="I594" s="14" t="s">
        <v>814</v>
      </c>
    </row>
    <row r="595" spans="1:9">
      <c r="A595" s="39"/>
      <c r="B595" s="40" t="s">
        <v>200</v>
      </c>
      <c r="C595" s="41"/>
      <c r="D595" s="42"/>
      <c r="E595" s="43"/>
      <c r="F595" s="43"/>
      <c r="G595" s="43"/>
      <c r="H595" s="44"/>
      <c r="I595" s="12" t="s">
        <v>815</v>
      </c>
    </row>
    <row r="596" spans="1:9" ht="36" customHeight="1">
      <c r="A596" s="45" t="s">
        <v>294</v>
      </c>
      <c r="B596" s="46" t="s">
        <v>295</v>
      </c>
      <c r="C596" s="47" t="s">
        <v>19</v>
      </c>
      <c r="D596" s="48">
        <v>1</v>
      </c>
      <c r="E596" s="49">
        <v>44.31</v>
      </c>
      <c r="F596" s="49">
        <f>D596*E596</f>
        <v>44.31</v>
      </c>
      <c r="G596" s="49">
        <f t="shared" ref="G596:G642" si="66">ROUND(E596*1.3054,2)</f>
        <v>57.84</v>
      </c>
      <c r="H596" s="50">
        <f>D596*G596</f>
        <v>57.84</v>
      </c>
      <c r="I596" s="13" t="s">
        <v>815</v>
      </c>
    </row>
    <row r="597" spans="1:9" ht="22.5">
      <c r="A597" s="45" t="s">
        <v>300</v>
      </c>
      <c r="B597" s="46" t="s">
        <v>301</v>
      </c>
      <c r="C597" s="47" t="s">
        <v>47</v>
      </c>
      <c r="D597" s="48">
        <v>1</v>
      </c>
      <c r="E597" s="49">
        <v>436.34</v>
      </c>
      <c r="F597" s="49">
        <f>D597*E597</f>
        <v>436.34</v>
      </c>
      <c r="G597" s="49">
        <f t="shared" si="66"/>
        <v>569.6</v>
      </c>
      <c r="H597" s="50">
        <f>D597*G597</f>
        <v>569.6</v>
      </c>
      <c r="I597" s="13" t="s">
        <v>815</v>
      </c>
    </row>
    <row r="598" spans="1:9">
      <c r="A598" s="45" t="s">
        <v>816</v>
      </c>
      <c r="B598" s="46" t="s">
        <v>817</v>
      </c>
      <c r="C598" s="47" t="s">
        <v>28</v>
      </c>
      <c r="D598" s="48">
        <v>1</v>
      </c>
      <c r="E598" s="49">
        <v>425.26</v>
      </c>
      <c r="F598" s="49">
        <f>D598*E598</f>
        <v>425.26</v>
      </c>
      <c r="G598" s="49">
        <f t="shared" si="66"/>
        <v>555.13</v>
      </c>
      <c r="H598" s="50">
        <f>D598*G598</f>
        <v>555.13</v>
      </c>
      <c r="I598" s="13" t="s">
        <v>815</v>
      </c>
    </row>
    <row r="599" spans="1:9">
      <c r="A599" s="39"/>
      <c r="B599" s="40" t="s">
        <v>48</v>
      </c>
      <c r="C599" s="41"/>
      <c r="D599" s="42"/>
      <c r="E599" s="43"/>
      <c r="F599" s="43"/>
      <c r="G599" s="43"/>
      <c r="H599" s="44"/>
      <c r="I599" s="12" t="s">
        <v>818</v>
      </c>
    </row>
    <row r="600" spans="1:9">
      <c r="A600" s="45" t="s">
        <v>819</v>
      </c>
      <c r="B600" s="51" t="s">
        <v>820</v>
      </c>
      <c r="C600" s="47" t="s">
        <v>28</v>
      </c>
      <c r="D600" s="48">
        <v>1</v>
      </c>
      <c r="E600" s="49">
        <v>278.83</v>
      </c>
      <c r="F600" s="49">
        <f>D600*E600</f>
        <v>278.83</v>
      </c>
      <c r="G600" s="49">
        <f t="shared" si="66"/>
        <v>363.98</v>
      </c>
      <c r="H600" s="50">
        <f>D600*G600</f>
        <v>363.98</v>
      </c>
      <c r="I600" s="13" t="s">
        <v>818</v>
      </c>
    </row>
    <row r="601" spans="1:9">
      <c r="A601" s="39"/>
      <c r="B601" s="40" t="s">
        <v>36</v>
      </c>
      <c r="C601" s="41"/>
      <c r="D601" s="42"/>
      <c r="E601" s="43"/>
      <c r="F601" s="43"/>
      <c r="G601" s="43"/>
      <c r="H601" s="44"/>
      <c r="I601" s="12" t="s">
        <v>821</v>
      </c>
    </row>
    <row r="602" spans="1:9" ht="24" customHeight="1">
      <c r="A602" s="45" t="s">
        <v>323</v>
      </c>
      <c r="B602" s="46" t="s">
        <v>324</v>
      </c>
      <c r="C602" s="47" t="s">
        <v>19</v>
      </c>
      <c r="D602" s="48">
        <v>5.5</v>
      </c>
      <c r="E602" s="49">
        <v>3.58</v>
      </c>
      <c r="F602" s="49">
        <f>D602*E602</f>
        <v>19.690000000000001</v>
      </c>
      <c r="G602" s="49">
        <f t="shared" si="66"/>
        <v>4.67</v>
      </c>
      <c r="H602" s="52">
        <f>D602*G602</f>
        <v>25.684999999999999</v>
      </c>
      <c r="I602" s="13" t="s">
        <v>821</v>
      </c>
    </row>
    <row r="603" spans="1:9">
      <c r="A603" s="53"/>
      <c r="B603" s="54" t="s">
        <v>359</v>
      </c>
      <c r="C603" s="55"/>
      <c r="D603" s="56"/>
      <c r="E603" s="57"/>
      <c r="F603" s="57">
        <f>F605</f>
        <v>80000</v>
      </c>
      <c r="G603" s="57"/>
      <c r="H603" s="58">
        <f>H605</f>
        <v>96784</v>
      </c>
      <c r="I603" s="14" t="s">
        <v>822</v>
      </c>
    </row>
    <row r="604" spans="1:9">
      <c r="A604" s="39"/>
      <c r="B604" s="40" t="s">
        <v>361</v>
      </c>
      <c r="C604" s="41"/>
      <c r="D604" s="42"/>
      <c r="E604" s="43"/>
      <c r="F604" s="43"/>
      <c r="G604" s="43"/>
      <c r="H604" s="44"/>
      <c r="I604" s="12" t="s">
        <v>823</v>
      </c>
    </row>
    <row r="605" spans="1:9">
      <c r="A605" s="45" t="s">
        <v>824</v>
      </c>
      <c r="B605" s="51" t="s">
        <v>825</v>
      </c>
      <c r="C605" s="47" t="s">
        <v>28</v>
      </c>
      <c r="D605" s="48">
        <v>1</v>
      </c>
      <c r="E605" s="49">
        <v>80000</v>
      </c>
      <c r="F605" s="49">
        <f>D605*E605</f>
        <v>80000</v>
      </c>
      <c r="G605" s="49">
        <f>ROUND(E605*1.2098,2)</f>
        <v>96784</v>
      </c>
      <c r="H605" s="50">
        <f>D605*G605</f>
        <v>96784</v>
      </c>
      <c r="I605" s="13" t="s">
        <v>823</v>
      </c>
    </row>
    <row r="606" spans="1:9">
      <c r="A606" s="33"/>
      <c r="B606" s="34" t="s">
        <v>826</v>
      </c>
      <c r="C606" s="35"/>
      <c r="D606" s="36"/>
      <c r="E606" s="37"/>
      <c r="F606" s="37">
        <f>F607+F643</f>
        <v>83213.258100000006</v>
      </c>
      <c r="G606" s="37"/>
      <c r="H606" s="38">
        <f>H607+H643</f>
        <v>104684.81080000002</v>
      </c>
      <c r="I606" s="11" t="s">
        <v>827</v>
      </c>
    </row>
    <row r="607" spans="1:9">
      <c r="A607" s="53"/>
      <c r="B607" s="54" t="s">
        <v>162</v>
      </c>
      <c r="C607" s="55"/>
      <c r="D607" s="56"/>
      <c r="E607" s="57"/>
      <c r="F607" s="57">
        <f>SUM(F608:F642)</f>
        <v>41960.698100000001</v>
      </c>
      <c r="G607" s="57"/>
      <c r="H607" s="58">
        <f>SUM(H608:H642)</f>
        <v>54778.110800000009</v>
      </c>
      <c r="I607" s="14" t="s">
        <v>828</v>
      </c>
    </row>
    <row r="608" spans="1:9">
      <c r="A608" s="39"/>
      <c r="B608" s="40" t="s">
        <v>15</v>
      </c>
      <c r="C608" s="41"/>
      <c r="D608" s="42"/>
      <c r="E608" s="43"/>
      <c r="F608" s="43"/>
      <c r="G608" s="43"/>
      <c r="H608" s="44"/>
      <c r="I608" s="12" t="s">
        <v>829</v>
      </c>
    </row>
    <row r="609" spans="1:9" ht="22.5">
      <c r="A609" s="45" t="s">
        <v>165</v>
      </c>
      <c r="B609" s="46" t="s">
        <v>166</v>
      </c>
      <c r="C609" s="47" t="s">
        <v>19</v>
      </c>
      <c r="D609" s="48">
        <v>135</v>
      </c>
      <c r="E609" s="49">
        <v>17.059999999999999</v>
      </c>
      <c r="F609" s="49">
        <f>D609*E609</f>
        <v>2303.1</v>
      </c>
      <c r="G609" s="49">
        <f t="shared" si="66"/>
        <v>22.27</v>
      </c>
      <c r="H609" s="50">
        <f>D609*G609</f>
        <v>3006.45</v>
      </c>
      <c r="I609" s="13" t="s">
        <v>829</v>
      </c>
    </row>
    <row r="610" spans="1:9">
      <c r="A610" s="39"/>
      <c r="B610" s="40" t="s">
        <v>43</v>
      </c>
      <c r="C610" s="41"/>
      <c r="D610" s="42"/>
      <c r="E610" s="43"/>
      <c r="F610" s="43"/>
      <c r="G610" s="43"/>
      <c r="H610" s="44"/>
      <c r="I610" s="12" t="s">
        <v>830</v>
      </c>
    </row>
    <row r="611" spans="1:9">
      <c r="A611" s="45" t="s">
        <v>176</v>
      </c>
      <c r="B611" s="46" t="s">
        <v>177</v>
      </c>
      <c r="C611" s="47" t="s">
        <v>47</v>
      </c>
      <c r="D611" s="48">
        <v>123</v>
      </c>
      <c r="E611" s="49">
        <v>47.63</v>
      </c>
      <c r="F611" s="49">
        <f t="shared" ref="F611:F620" si="67">D611*E611</f>
        <v>5858.4900000000007</v>
      </c>
      <c r="G611" s="49">
        <f t="shared" si="66"/>
        <v>62.18</v>
      </c>
      <c r="H611" s="50">
        <f t="shared" ref="H611:H620" si="68">D611*G611</f>
        <v>7648.14</v>
      </c>
      <c r="I611" s="13" t="s">
        <v>830</v>
      </c>
    </row>
    <row r="612" spans="1:9" ht="45">
      <c r="A612" s="145" t="s">
        <v>178</v>
      </c>
      <c r="B612" s="146" t="s">
        <v>2640</v>
      </c>
      <c r="C612" s="161" t="s">
        <v>47</v>
      </c>
      <c r="D612" s="148">
        <v>148</v>
      </c>
      <c r="E612" s="149">
        <v>8.73</v>
      </c>
      <c r="F612" s="149">
        <f t="shared" si="67"/>
        <v>1292.04</v>
      </c>
      <c r="G612" s="149">
        <f t="shared" si="66"/>
        <v>11.4</v>
      </c>
      <c r="H612" s="150">
        <f t="shared" si="68"/>
        <v>1687.2</v>
      </c>
      <c r="I612" s="13" t="s">
        <v>830</v>
      </c>
    </row>
    <row r="613" spans="1:9" ht="36.75" customHeight="1">
      <c r="A613" s="45" t="s">
        <v>180</v>
      </c>
      <c r="B613" s="46" t="s">
        <v>181</v>
      </c>
      <c r="C613" s="47" t="s">
        <v>47</v>
      </c>
      <c r="D613" s="48">
        <v>21</v>
      </c>
      <c r="E613" s="49">
        <v>7.83</v>
      </c>
      <c r="F613" s="49">
        <f t="shared" si="67"/>
        <v>164.43</v>
      </c>
      <c r="G613" s="49">
        <f t="shared" si="66"/>
        <v>10.220000000000001</v>
      </c>
      <c r="H613" s="50">
        <f t="shared" si="68"/>
        <v>214.62</v>
      </c>
      <c r="I613" s="13" t="s">
        <v>830</v>
      </c>
    </row>
    <row r="614" spans="1:9" ht="12.75" customHeight="1">
      <c r="A614" s="45" t="s">
        <v>182</v>
      </c>
      <c r="B614" s="46" t="s">
        <v>183</v>
      </c>
      <c r="C614" s="47" t="s">
        <v>47</v>
      </c>
      <c r="D614" s="48">
        <v>15</v>
      </c>
      <c r="E614" s="49">
        <v>155.97</v>
      </c>
      <c r="F614" s="49">
        <f t="shared" si="67"/>
        <v>2339.5500000000002</v>
      </c>
      <c r="G614" s="49">
        <f t="shared" si="66"/>
        <v>203.6</v>
      </c>
      <c r="H614" s="50">
        <f t="shared" si="68"/>
        <v>3054</v>
      </c>
      <c r="I614" s="13" t="s">
        <v>830</v>
      </c>
    </row>
    <row r="615" spans="1:9" ht="33.75">
      <c r="A615" s="45" t="s">
        <v>568</v>
      </c>
      <c r="B615" s="46" t="s">
        <v>569</v>
      </c>
      <c r="C615" s="47" t="s">
        <v>47</v>
      </c>
      <c r="D615" s="48">
        <v>10</v>
      </c>
      <c r="E615" s="49">
        <v>154.41999999999999</v>
      </c>
      <c r="F615" s="49">
        <f t="shared" si="67"/>
        <v>1544.1999999999998</v>
      </c>
      <c r="G615" s="49">
        <f t="shared" si="66"/>
        <v>201.58</v>
      </c>
      <c r="H615" s="50">
        <f t="shared" si="68"/>
        <v>2015.8000000000002</v>
      </c>
      <c r="I615" s="13" t="s">
        <v>830</v>
      </c>
    </row>
    <row r="616" spans="1:9" ht="33.75">
      <c r="A616" s="45" t="s">
        <v>192</v>
      </c>
      <c r="B616" s="46" t="s">
        <v>193</v>
      </c>
      <c r="C616" s="47" t="s">
        <v>47</v>
      </c>
      <c r="D616" s="48">
        <v>44</v>
      </c>
      <c r="E616" s="49">
        <v>2.63</v>
      </c>
      <c r="F616" s="49">
        <f t="shared" si="67"/>
        <v>115.72</v>
      </c>
      <c r="G616" s="49">
        <f t="shared" si="66"/>
        <v>3.43</v>
      </c>
      <c r="H616" s="50">
        <f t="shared" si="68"/>
        <v>150.92000000000002</v>
      </c>
      <c r="I616" s="13" t="s">
        <v>830</v>
      </c>
    </row>
    <row r="617" spans="1:9" ht="22.5">
      <c r="A617" s="45" t="s">
        <v>184</v>
      </c>
      <c r="B617" s="46" t="s">
        <v>185</v>
      </c>
      <c r="C617" s="47" t="s">
        <v>47</v>
      </c>
      <c r="D617" s="48">
        <v>307</v>
      </c>
      <c r="E617" s="49">
        <v>17.690000000000001</v>
      </c>
      <c r="F617" s="49">
        <f t="shared" si="67"/>
        <v>5430.8300000000008</v>
      </c>
      <c r="G617" s="49">
        <f t="shared" si="66"/>
        <v>23.09</v>
      </c>
      <c r="H617" s="50">
        <f t="shared" si="68"/>
        <v>7088.63</v>
      </c>
      <c r="I617" s="13" t="s">
        <v>830</v>
      </c>
    </row>
    <row r="618" spans="1:9" ht="22.5" customHeight="1">
      <c r="A618" s="45" t="s">
        <v>186</v>
      </c>
      <c r="B618" s="46" t="s">
        <v>187</v>
      </c>
      <c r="C618" s="47" t="s">
        <v>47</v>
      </c>
      <c r="D618" s="48">
        <v>114</v>
      </c>
      <c r="E618" s="49">
        <v>1.45</v>
      </c>
      <c r="F618" s="49">
        <f t="shared" si="67"/>
        <v>165.29999999999998</v>
      </c>
      <c r="G618" s="49">
        <f t="shared" si="66"/>
        <v>1.89</v>
      </c>
      <c r="H618" s="50">
        <f t="shared" si="68"/>
        <v>215.45999999999998</v>
      </c>
      <c r="I618" s="13" t="s">
        <v>830</v>
      </c>
    </row>
    <row r="619" spans="1:9" ht="22.5">
      <c r="A619" s="45" t="s">
        <v>188</v>
      </c>
      <c r="B619" s="46" t="s">
        <v>189</v>
      </c>
      <c r="C619" s="47" t="s">
        <v>47</v>
      </c>
      <c r="D619" s="48">
        <v>114</v>
      </c>
      <c r="E619" s="49">
        <v>3.33</v>
      </c>
      <c r="F619" s="49">
        <f t="shared" si="67"/>
        <v>379.62</v>
      </c>
      <c r="G619" s="49">
        <f t="shared" si="66"/>
        <v>4.3499999999999996</v>
      </c>
      <c r="H619" s="50">
        <f t="shared" si="68"/>
        <v>495.9</v>
      </c>
      <c r="I619" s="13" t="s">
        <v>830</v>
      </c>
    </row>
    <row r="620" spans="1:9" ht="22.5">
      <c r="A620" s="45" t="s">
        <v>190</v>
      </c>
      <c r="B620" s="46" t="s">
        <v>191</v>
      </c>
      <c r="C620" s="47" t="s">
        <v>47</v>
      </c>
      <c r="D620" s="48">
        <v>61</v>
      </c>
      <c r="E620" s="49">
        <v>0.75</v>
      </c>
      <c r="F620" s="49">
        <f t="shared" si="67"/>
        <v>45.75</v>
      </c>
      <c r="G620" s="49">
        <f t="shared" si="66"/>
        <v>0.98</v>
      </c>
      <c r="H620" s="50">
        <f t="shared" si="68"/>
        <v>59.78</v>
      </c>
      <c r="I620" s="13" t="s">
        <v>830</v>
      </c>
    </row>
    <row r="621" spans="1:9">
      <c r="A621" s="39"/>
      <c r="B621" s="40" t="s">
        <v>196</v>
      </c>
      <c r="C621" s="41"/>
      <c r="D621" s="42"/>
      <c r="E621" s="43"/>
      <c r="F621" s="43"/>
      <c r="G621" s="43"/>
      <c r="H621" s="44"/>
      <c r="I621" s="12" t="s">
        <v>831</v>
      </c>
    </row>
    <row r="622" spans="1:9" ht="33.75">
      <c r="A622" s="45" t="s">
        <v>832</v>
      </c>
      <c r="B622" s="46" t="s">
        <v>833</v>
      </c>
      <c r="C622" s="47" t="s">
        <v>19</v>
      </c>
      <c r="D622" s="48">
        <v>127</v>
      </c>
      <c r="E622" s="49">
        <v>20.39</v>
      </c>
      <c r="F622" s="49">
        <f>D622*E622</f>
        <v>2589.5300000000002</v>
      </c>
      <c r="G622" s="49">
        <f t="shared" si="66"/>
        <v>26.62</v>
      </c>
      <c r="H622" s="50">
        <f>D622*G622</f>
        <v>3380.7400000000002</v>
      </c>
      <c r="I622" s="13" t="s">
        <v>831</v>
      </c>
    </row>
    <row r="623" spans="1:9" ht="33.75">
      <c r="A623" s="45" t="s">
        <v>198</v>
      </c>
      <c r="B623" s="46" t="s">
        <v>199</v>
      </c>
      <c r="C623" s="47" t="s">
        <v>19</v>
      </c>
      <c r="D623" s="48">
        <v>727</v>
      </c>
      <c r="E623" s="49">
        <v>13.64</v>
      </c>
      <c r="F623" s="49">
        <f>D623*E623</f>
        <v>9916.2800000000007</v>
      </c>
      <c r="G623" s="49">
        <f t="shared" si="66"/>
        <v>17.809999999999999</v>
      </c>
      <c r="H623" s="50">
        <f>D623*G623</f>
        <v>12947.869999999999</v>
      </c>
      <c r="I623" s="13" t="s">
        <v>831</v>
      </c>
    </row>
    <row r="624" spans="1:9">
      <c r="A624" s="39"/>
      <c r="B624" s="40" t="s">
        <v>200</v>
      </c>
      <c r="C624" s="41"/>
      <c r="D624" s="42"/>
      <c r="E624" s="43"/>
      <c r="F624" s="43"/>
      <c r="G624" s="43"/>
      <c r="H624" s="44"/>
      <c r="I624" s="12" t="s">
        <v>834</v>
      </c>
    </row>
    <row r="625" spans="1:9" ht="26.25" customHeight="1">
      <c r="A625" s="45" t="s">
        <v>202</v>
      </c>
      <c r="B625" s="46" t="s">
        <v>203</v>
      </c>
      <c r="C625" s="47" t="s">
        <v>52</v>
      </c>
      <c r="D625" s="48">
        <v>6</v>
      </c>
      <c r="E625" s="49">
        <v>244.52</v>
      </c>
      <c r="F625" s="49">
        <f t="shared" ref="F625:F637" si="69">D625*E625</f>
        <v>1467.1200000000001</v>
      </c>
      <c r="G625" s="49">
        <f t="shared" si="66"/>
        <v>319.2</v>
      </c>
      <c r="H625" s="50">
        <f>D625*G625</f>
        <v>1915.1999999999998</v>
      </c>
      <c r="I625" s="13" t="s">
        <v>834</v>
      </c>
    </row>
    <row r="626" spans="1:9">
      <c r="A626" s="39"/>
      <c r="B626" s="40" t="s">
        <v>208</v>
      </c>
      <c r="C626" s="41"/>
      <c r="D626" s="42"/>
      <c r="E626" s="43"/>
      <c r="F626" s="43"/>
      <c r="G626" s="43"/>
      <c r="H626" s="44"/>
      <c r="I626" s="12" t="s">
        <v>835</v>
      </c>
    </row>
    <row r="627" spans="1:9">
      <c r="A627" s="45" t="s">
        <v>212</v>
      </c>
      <c r="B627" s="46" t="s">
        <v>213</v>
      </c>
      <c r="C627" s="47" t="s">
        <v>52</v>
      </c>
      <c r="D627" s="48">
        <v>138</v>
      </c>
      <c r="E627" s="49">
        <v>0.36</v>
      </c>
      <c r="F627" s="49">
        <f t="shared" si="69"/>
        <v>49.68</v>
      </c>
      <c r="G627" s="49">
        <f t="shared" si="66"/>
        <v>0.47</v>
      </c>
      <c r="H627" s="50">
        <f t="shared" ref="H627:H637" si="70">D627*G627</f>
        <v>64.86</v>
      </c>
      <c r="I627" s="13" t="s">
        <v>835</v>
      </c>
    </row>
    <row r="628" spans="1:9" ht="23.25" customHeight="1">
      <c r="A628" s="45" t="s">
        <v>218</v>
      </c>
      <c r="B628" s="46" t="s">
        <v>219</v>
      </c>
      <c r="C628" s="47" t="s">
        <v>28</v>
      </c>
      <c r="D628" s="48">
        <v>11</v>
      </c>
      <c r="E628" s="49">
        <v>284.70999999999998</v>
      </c>
      <c r="F628" s="49">
        <f t="shared" si="69"/>
        <v>3131.81</v>
      </c>
      <c r="G628" s="49">
        <f t="shared" si="66"/>
        <v>371.66</v>
      </c>
      <c r="H628" s="50">
        <f t="shared" si="70"/>
        <v>4088.26</v>
      </c>
      <c r="I628" s="13" t="s">
        <v>835</v>
      </c>
    </row>
    <row r="629" spans="1:9">
      <c r="A629" s="45" t="s">
        <v>216</v>
      </c>
      <c r="B629" s="46" t="s">
        <v>217</v>
      </c>
      <c r="C629" s="47" t="s">
        <v>28</v>
      </c>
      <c r="D629" s="48">
        <v>11</v>
      </c>
      <c r="E629" s="49">
        <v>65.06</v>
      </c>
      <c r="F629" s="49">
        <f t="shared" si="69"/>
        <v>715.66000000000008</v>
      </c>
      <c r="G629" s="49">
        <f t="shared" si="66"/>
        <v>84.93</v>
      </c>
      <c r="H629" s="50">
        <f t="shared" si="70"/>
        <v>934.23</v>
      </c>
      <c r="I629" s="13" t="s">
        <v>835</v>
      </c>
    </row>
    <row r="630" spans="1:9">
      <c r="A630" s="45" t="s">
        <v>222</v>
      </c>
      <c r="B630" s="46" t="s">
        <v>223</v>
      </c>
      <c r="C630" s="47" t="s">
        <v>224</v>
      </c>
      <c r="D630" s="48">
        <v>22</v>
      </c>
      <c r="E630" s="49">
        <v>4.7699999999999996</v>
      </c>
      <c r="F630" s="49">
        <f t="shared" si="69"/>
        <v>104.94</v>
      </c>
      <c r="G630" s="49">
        <f t="shared" si="66"/>
        <v>6.23</v>
      </c>
      <c r="H630" s="50">
        <f t="shared" si="70"/>
        <v>137.06</v>
      </c>
      <c r="I630" s="13" t="s">
        <v>835</v>
      </c>
    </row>
    <row r="631" spans="1:9">
      <c r="A631" s="45" t="s">
        <v>836</v>
      </c>
      <c r="B631" s="46" t="s">
        <v>837</v>
      </c>
      <c r="C631" s="47" t="s">
        <v>47</v>
      </c>
      <c r="D631" s="48">
        <v>4</v>
      </c>
      <c r="E631" s="49">
        <v>89.06</v>
      </c>
      <c r="F631" s="49">
        <f t="shared" si="69"/>
        <v>356.24</v>
      </c>
      <c r="G631" s="49">
        <f t="shared" si="66"/>
        <v>116.26</v>
      </c>
      <c r="H631" s="50">
        <f t="shared" si="70"/>
        <v>465.04</v>
      </c>
      <c r="I631" s="13" t="s">
        <v>835</v>
      </c>
    </row>
    <row r="632" spans="1:9" ht="34.5" customHeight="1">
      <c r="A632" s="145" t="s">
        <v>522</v>
      </c>
      <c r="B632" s="146" t="s">
        <v>523</v>
      </c>
      <c r="C632" s="161" t="s">
        <v>52</v>
      </c>
      <c r="D632" s="148">
        <v>91</v>
      </c>
      <c r="E632" s="149">
        <v>3.99</v>
      </c>
      <c r="F632" s="149">
        <f t="shared" si="69"/>
        <v>363.09000000000003</v>
      </c>
      <c r="G632" s="149">
        <f t="shared" si="66"/>
        <v>5.21</v>
      </c>
      <c r="H632" s="150">
        <f t="shared" si="70"/>
        <v>474.11</v>
      </c>
      <c r="I632" s="13" t="s">
        <v>835</v>
      </c>
    </row>
    <row r="633" spans="1:9" ht="33" customHeight="1">
      <c r="A633" s="45" t="s">
        <v>210</v>
      </c>
      <c r="B633" s="46" t="s">
        <v>211</v>
      </c>
      <c r="C633" s="47" t="s">
        <v>52</v>
      </c>
      <c r="D633" s="48">
        <v>11</v>
      </c>
      <c r="E633" s="49">
        <v>4.43</v>
      </c>
      <c r="F633" s="49">
        <f t="shared" si="69"/>
        <v>48.73</v>
      </c>
      <c r="G633" s="49">
        <f t="shared" si="66"/>
        <v>5.78</v>
      </c>
      <c r="H633" s="50">
        <f t="shared" si="70"/>
        <v>63.580000000000005</v>
      </c>
      <c r="I633" s="13" t="s">
        <v>835</v>
      </c>
    </row>
    <row r="634" spans="1:9" ht="22.5">
      <c r="A634" s="45" t="s">
        <v>518</v>
      </c>
      <c r="B634" s="46" t="s">
        <v>519</v>
      </c>
      <c r="C634" s="47" t="s">
        <v>52</v>
      </c>
      <c r="D634" s="48">
        <v>32</v>
      </c>
      <c r="E634" s="49">
        <v>2.25</v>
      </c>
      <c r="F634" s="49">
        <f t="shared" si="69"/>
        <v>72</v>
      </c>
      <c r="G634" s="49">
        <f t="shared" si="66"/>
        <v>2.94</v>
      </c>
      <c r="H634" s="50">
        <f t="shared" si="70"/>
        <v>94.08</v>
      </c>
      <c r="I634" s="13" t="s">
        <v>835</v>
      </c>
    </row>
    <row r="635" spans="1:9" ht="22.5">
      <c r="A635" s="45" t="s">
        <v>403</v>
      </c>
      <c r="B635" s="46" t="s">
        <v>404</v>
      </c>
      <c r="C635" s="47" t="s">
        <v>52</v>
      </c>
      <c r="D635" s="48">
        <v>27</v>
      </c>
      <c r="E635" s="49">
        <v>3.61</v>
      </c>
      <c r="F635" s="49">
        <f t="shared" si="69"/>
        <v>97.47</v>
      </c>
      <c r="G635" s="49">
        <f t="shared" si="66"/>
        <v>4.71</v>
      </c>
      <c r="H635" s="50">
        <f t="shared" si="70"/>
        <v>127.17</v>
      </c>
      <c r="I635" s="13" t="s">
        <v>835</v>
      </c>
    </row>
    <row r="636" spans="1:9" ht="22.5">
      <c r="A636" s="45" t="s">
        <v>838</v>
      </c>
      <c r="B636" s="46" t="s">
        <v>839</v>
      </c>
      <c r="C636" s="47" t="s">
        <v>52</v>
      </c>
      <c r="D636" s="48">
        <v>122</v>
      </c>
      <c r="E636" s="49">
        <v>4.28</v>
      </c>
      <c r="F636" s="49">
        <f t="shared" si="69"/>
        <v>522.16000000000008</v>
      </c>
      <c r="G636" s="49">
        <f t="shared" si="66"/>
        <v>5.59</v>
      </c>
      <c r="H636" s="50">
        <f t="shared" si="70"/>
        <v>681.98</v>
      </c>
      <c r="I636" s="13" t="s">
        <v>835</v>
      </c>
    </row>
    <row r="637" spans="1:9" ht="33.75">
      <c r="A637" s="45" t="s">
        <v>280</v>
      </c>
      <c r="B637" s="46" t="s">
        <v>281</v>
      </c>
      <c r="C637" s="47" t="s">
        <v>282</v>
      </c>
      <c r="D637" s="48">
        <v>1029</v>
      </c>
      <c r="E637" s="49">
        <v>1.35</v>
      </c>
      <c r="F637" s="49">
        <f t="shared" si="69"/>
        <v>1389.15</v>
      </c>
      <c r="G637" s="49">
        <f t="shared" si="66"/>
        <v>1.76</v>
      </c>
      <c r="H637" s="50">
        <f t="shared" si="70"/>
        <v>1811.04</v>
      </c>
      <c r="I637" s="13" t="s">
        <v>835</v>
      </c>
    </row>
    <row r="638" spans="1:9">
      <c r="A638" s="39"/>
      <c r="B638" s="40" t="s">
        <v>239</v>
      </c>
      <c r="C638" s="41"/>
      <c r="D638" s="42"/>
      <c r="E638" s="43"/>
      <c r="F638" s="43"/>
      <c r="G638" s="43"/>
      <c r="H638" s="44"/>
      <c r="I638" s="12" t="s">
        <v>840</v>
      </c>
    </row>
    <row r="639" spans="1:9">
      <c r="A639" s="45" t="s">
        <v>841</v>
      </c>
      <c r="B639" s="51" t="s">
        <v>842</v>
      </c>
      <c r="C639" s="47" t="s">
        <v>33</v>
      </c>
      <c r="D639" s="48">
        <v>0.28999999999999998</v>
      </c>
      <c r="E639" s="49">
        <v>584.89</v>
      </c>
      <c r="F639" s="49">
        <f>D639*E639</f>
        <v>169.6181</v>
      </c>
      <c r="G639" s="49">
        <f t="shared" si="66"/>
        <v>763.52</v>
      </c>
      <c r="H639" s="52">
        <f>D639*G639</f>
        <v>221.42079999999999</v>
      </c>
      <c r="I639" s="13" t="s">
        <v>840</v>
      </c>
    </row>
    <row r="640" spans="1:9">
      <c r="A640" s="39"/>
      <c r="B640" s="40" t="s">
        <v>36</v>
      </c>
      <c r="C640" s="41"/>
      <c r="D640" s="42"/>
      <c r="E640" s="43"/>
      <c r="F640" s="43"/>
      <c r="G640" s="43"/>
      <c r="H640" s="44"/>
      <c r="I640" s="12" t="s">
        <v>843</v>
      </c>
    </row>
    <row r="641" spans="1:9" ht="22.5">
      <c r="A641" s="45" t="s">
        <v>244</v>
      </c>
      <c r="B641" s="46" t="s">
        <v>245</v>
      </c>
      <c r="C641" s="47" t="s">
        <v>52</v>
      </c>
      <c r="D641" s="48">
        <v>282</v>
      </c>
      <c r="E641" s="49">
        <v>1.86</v>
      </c>
      <c r="F641" s="49">
        <f>D641*E641</f>
        <v>524.52</v>
      </c>
      <c r="G641" s="49">
        <f t="shared" si="66"/>
        <v>2.4300000000000002</v>
      </c>
      <c r="H641" s="50">
        <f>D641*G641</f>
        <v>685.26</v>
      </c>
      <c r="I641" s="13" t="s">
        <v>843</v>
      </c>
    </row>
    <row r="642" spans="1:9">
      <c r="A642" s="45" t="s">
        <v>246</v>
      </c>
      <c r="B642" s="46" t="s">
        <v>247</v>
      </c>
      <c r="C642" s="47" t="s">
        <v>19</v>
      </c>
      <c r="D642" s="48">
        <v>267</v>
      </c>
      <c r="E642" s="49">
        <v>3.01</v>
      </c>
      <c r="F642" s="49">
        <f>D642*E642</f>
        <v>803.67</v>
      </c>
      <c r="G642" s="49">
        <f t="shared" si="66"/>
        <v>3.93</v>
      </c>
      <c r="H642" s="50">
        <f>D642*G642</f>
        <v>1049.31</v>
      </c>
      <c r="I642" s="13" t="s">
        <v>843</v>
      </c>
    </row>
    <row r="643" spans="1:9">
      <c r="A643" s="53"/>
      <c r="B643" s="54" t="s">
        <v>248</v>
      </c>
      <c r="C643" s="55"/>
      <c r="D643" s="56"/>
      <c r="E643" s="57"/>
      <c r="F643" s="57">
        <f>SUM(F644:F665)</f>
        <v>41252.559999999998</v>
      </c>
      <c r="G643" s="57"/>
      <c r="H643" s="58">
        <f>SUM(H644:H665)</f>
        <v>49906.700000000012</v>
      </c>
      <c r="I643" s="14" t="s">
        <v>844</v>
      </c>
    </row>
    <row r="644" spans="1:9">
      <c r="A644" s="39"/>
      <c r="B644" s="40" t="s">
        <v>250</v>
      </c>
      <c r="C644" s="41"/>
      <c r="D644" s="42"/>
      <c r="E644" s="43"/>
      <c r="F644" s="43"/>
      <c r="G644" s="43"/>
      <c r="H644" s="44"/>
      <c r="I644" s="12" t="s">
        <v>845</v>
      </c>
    </row>
    <row r="645" spans="1:9">
      <c r="A645" s="45" t="s">
        <v>846</v>
      </c>
      <c r="B645" s="46" t="s">
        <v>847</v>
      </c>
      <c r="C645" s="47" t="s">
        <v>28</v>
      </c>
      <c r="D645" s="48">
        <v>1</v>
      </c>
      <c r="E645" s="49">
        <v>2066.16</v>
      </c>
      <c r="F645" s="49">
        <f t="shared" ref="F645:F665" si="71">D645*E645</f>
        <v>2066.16</v>
      </c>
      <c r="G645" s="49">
        <f>ROUND(E645*1.2098,2)</f>
        <v>2499.64</v>
      </c>
      <c r="H645" s="50">
        <f t="shared" ref="H645:H665" si="72">D645*G645</f>
        <v>2499.64</v>
      </c>
      <c r="I645" s="13" t="s">
        <v>845</v>
      </c>
    </row>
    <row r="646" spans="1:9">
      <c r="A646" s="45" t="s">
        <v>848</v>
      </c>
      <c r="B646" s="46" t="s">
        <v>849</v>
      </c>
      <c r="C646" s="47" t="s">
        <v>28</v>
      </c>
      <c r="D646" s="48">
        <v>4</v>
      </c>
      <c r="E646" s="49">
        <v>147.79</v>
      </c>
      <c r="F646" s="49">
        <f t="shared" si="71"/>
        <v>591.16</v>
      </c>
      <c r="G646" s="49">
        <f t="shared" ref="G646:G665" si="73">ROUND(E646*1.2098,2)</f>
        <v>178.8</v>
      </c>
      <c r="H646" s="50">
        <f t="shared" si="72"/>
        <v>715.2</v>
      </c>
      <c r="I646" s="13" t="s">
        <v>845</v>
      </c>
    </row>
    <row r="647" spans="1:9">
      <c r="A647" s="45" t="s">
        <v>850</v>
      </c>
      <c r="B647" s="46" t="s">
        <v>851</v>
      </c>
      <c r="C647" s="47" t="s">
        <v>28</v>
      </c>
      <c r="D647" s="48">
        <v>4</v>
      </c>
      <c r="E647" s="49">
        <v>152.36000000000001</v>
      </c>
      <c r="F647" s="49">
        <f t="shared" si="71"/>
        <v>609.44000000000005</v>
      </c>
      <c r="G647" s="49">
        <f t="shared" si="73"/>
        <v>184.33</v>
      </c>
      <c r="H647" s="52">
        <f t="shared" si="72"/>
        <v>737.32</v>
      </c>
      <c r="I647" s="13" t="s">
        <v>845</v>
      </c>
    </row>
    <row r="648" spans="1:9">
      <c r="A648" s="45" t="s">
        <v>852</v>
      </c>
      <c r="B648" s="46" t="s">
        <v>853</v>
      </c>
      <c r="C648" s="47" t="s">
        <v>28</v>
      </c>
      <c r="D648" s="48">
        <v>1</v>
      </c>
      <c r="E648" s="49">
        <v>2172</v>
      </c>
      <c r="F648" s="49">
        <f t="shared" si="71"/>
        <v>2172</v>
      </c>
      <c r="G648" s="49">
        <f t="shared" si="73"/>
        <v>2627.69</v>
      </c>
      <c r="H648" s="50">
        <f t="shared" si="72"/>
        <v>2627.69</v>
      </c>
      <c r="I648" s="13" t="s">
        <v>845</v>
      </c>
    </row>
    <row r="649" spans="1:9">
      <c r="A649" s="45" t="s">
        <v>854</v>
      </c>
      <c r="B649" s="46" t="s">
        <v>855</v>
      </c>
      <c r="C649" s="47" t="s">
        <v>28</v>
      </c>
      <c r="D649" s="48">
        <v>1</v>
      </c>
      <c r="E649" s="49">
        <v>1737.6</v>
      </c>
      <c r="F649" s="49">
        <f t="shared" si="71"/>
        <v>1737.6</v>
      </c>
      <c r="G649" s="49">
        <f t="shared" si="73"/>
        <v>2102.15</v>
      </c>
      <c r="H649" s="50">
        <f t="shared" si="72"/>
        <v>2102.15</v>
      </c>
      <c r="I649" s="13" t="s">
        <v>845</v>
      </c>
    </row>
    <row r="650" spans="1:9" ht="22.5">
      <c r="A650" s="45" t="s">
        <v>856</v>
      </c>
      <c r="B650" s="46" t="s">
        <v>857</v>
      </c>
      <c r="C650" s="47" t="s">
        <v>254</v>
      </c>
      <c r="D650" s="48">
        <v>126</v>
      </c>
      <c r="E650" s="49">
        <v>105.55</v>
      </c>
      <c r="F650" s="49">
        <f t="shared" si="71"/>
        <v>13299.3</v>
      </c>
      <c r="G650" s="49">
        <f t="shared" si="73"/>
        <v>127.69</v>
      </c>
      <c r="H650" s="50">
        <f t="shared" si="72"/>
        <v>16088.94</v>
      </c>
      <c r="I650" s="13" t="s">
        <v>845</v>
      </c>
    </row>
    <row r="651" spans="1:9" ht="22.5">
      <c r="A651" s="45" t="s">
        <v>447</v>
      </c>
      <c r="B651" s="46" t="s">
        <v>448</v>
      </c>
      <c r="C651" s="47" t="s">
        <v>254</v>
      </c>
      <c r="D651" s="48">
        <v>30</v>
      </c>
      <c r="E651" s="49">
        <v>59.29</v>
      </c>
      <c r="F651" s="49">
        <f t="shared" si="71"/>
        <v>1778.7</v>
      </c>
      <c r="G651" s="49">
        <f t="shared" si="73"/>
        <v>71.73</v>
      </c>
      <c r="H651" s="50">
        <f t="shared" si="72"/>
        <v>2151.9</v>
      </c>
      <c r="I651" s="13" t="s">
        <v>845</v>
      </c>
    </row>
    <row r="652" spans="1:9" ht="22.5">
      <c r="A652" s="45" t="s">
        <v>858</v>
      </c>
      <c r="B652" s="46" t="s">
        <v>859</v>
      </c>
      <c r="C652" s="47" t="s">
        <v>254</v>
      </c>
      <c r="D652" s="48">
        <v>36</v>
      </c>
      <c r="E652" s="49">
        <v>30.41</v>
      </c>
      <c r="F652" s="49">
        <f t="shared" si="71"/>
        <v>1094.76</v>
      </c>
      <c r="G652" s="49">
        <f t="shared" si="73"/>
        <v>36.79</v>
      </c>
      <c r="H652" s="50">
        <f t="shared" si="72"/>
        <v>1324.44</v>
      </c>
      <c r="I652" s="13" t="s">
        <v>845</v>
      </c>
    </row>
    <row r="653" spans="1:9">
      <c r="A653" s="45" t="s">
        <v>534</v>
      </c>
      <c r="B653" s="46" t="s">
        <v>535</v>
      </c>
      <c r="C653" s="47" t="s">
        <v>254</v>
      </c>
      <c r="D653" s="48">
        <v>96</v>
      </c>
      <c r="E653" s="49">
        <v>29.47</v>
      </c>
      <c r="F653" s="49">
        <f t="shared" si="71"/>
        <v>2829.12</v>
      </c>
      <c r="G653" s="49">
        <f t="shared" si="73"/>
        <v>35.65</v>
      </c>
      <c r="H653" s="50">
        <f t="shared" si="72"/>
        <v>3422.3999999999996</v>
      </c>
      <c r="I653" s="13" t="s">
        <v>845</v>
      </c>
    </row>
    <row r="654" spans="1:9">
      <c r="A654" s="45" t="s">
        <v>252</v>
      </c>
      <c r="B654" s="46" t="s">
        <v>253</v>
      </c>
      <c r="C654" s="47" t="s">
        <v>254</v>
      </c>
      <c r="D654" s="48">
        <v>12</v>
      </c>
      <c r="E654" s="49">
        <v>46.01</v>
      </c>
      <c r="F654" s="49">
        <f t="shared" si="71"/>
        <v>552.12</v>
      </c>
      <c r="G654" s="49">
        <f t="shared" si="73"/>
        <v>55.66</v>
      </c>
      <c r="H654" s="50">
        <f t="shared" si="72"/>
        <v>667.92</v>
      </c>
      <c r="I654" s="13" t="s">
        <v>845</v>
      </c>
    </row>
    <row r="655" spans="1:9">
      <c r="A655" s="45" t="s">
        <v>453</v>
      </c>
      <c r="B655" s="46" t="s">
        <v>454</v>
      </c>
      <c r="C655" s="47" t="s">
        <v>28</v>
      </c>
      <c r="D655" s="48">
        <v>1</v>
      </c>
      <c r="E655" s="49">
        <v>335.5</v>
      </c>
      <c r="F655" s="49">
        <f t="shared" si="71"/>
        <v>335.5</v>
      </c>
      <c r="G655" s="49">
        <f t="shared" si="73"/>
        <v>405.89</v>
      </c>
      <c r="H655" s="50">
        <f t="shared" si="72"/>
        <v>405.89</v>
      </c>
      <c r="I655" s="13" t="s">
        <v>845</v>
      </c>
    </row>
    <row r="656" spans="1:9">
      <c r="A656" s="45" t="s">
        <v>860</v>
      </c>
      <c r="B656" s="46" t="s">
        <v>861</v>
      </c>
      <c r="C656" s="47" t="s">
        <v>28</v>
      </c>
      <c r="D656" s="48">
        <v>1</v>
      </c>
      <c r="E656" s="49">
        <v>2280.7399999999998</v>
      </c>
      <c r="F656" s="49">
        <f t="shared" si="71"/>
        <v>2280.7399999999998</v>
      </c>
      <c r="G656" s="49">
        <f t="shared" si="73"/>
        <v>2759.24</v>
      </c>
      <c r="H656" s="50">
        <f t="shared" si="72"/>
        <v>2759.24</v>
      </c>
      <c r="I656" s="13" t="s">
        <v>845</v>
      </c>
    </row>
    <row r="657" spans="1:9">
      <c r="A657" s="45" t="s">
        <v>862</v>
      </c>
      <c r="B657" s="46" t="s">
        <v>863</v>
      </c>
      <c r="C657" s="47" t="s">
        <v>28</v>
      </c>
      <c r="D657" s="48">
        <v>4</v>
      </c>
      <c r="E657" s="49">
        <v>1203.72</v>
      </c>
      <c r="F657" s="49">
        <f t="shared" si="71"/>
        <v>4814.88</v>
      </c>
      <c r="G657" s="49">
        <f t="shared" si="73"/>
        <v>1456.26</v>
      </c>
      <c r="H657" s="50">
        <f t="shared" si="72"/>
        <v>5825.04</v>
      </c>
      <c r="I657" s="13" t="s">
        <v>845</v>
      </c>
    </row>
    <row r="658" spans="1:9">
      <c r="A658" s="45" t="s">
        <v>425</v>
      </c>
      <c r="B658" s="46" t="s">
        <v>426</v>
      </c>
      <c r="C658" s="47" t="s">
        <v>28</v>
      </c>
      <c r="D658" s="48">
        <v>11</v>
      </c>
      <c r="E658" s="49">
        <v>30.11</v>
      </c>
      <c r="F658" s="49">
        <f t="shared" si="71"/>
        <v>331.21</v>
      </c>
      <c r="G658" s="49">
        <f t="shared" si="73"/>
        <v>36.43</v>
      </c>
      <c r="H658" s="50">
        <f t="shared" si="72"/>
        <v>400.73</v>
      </c>
      <c r="I658" s="13" t="s">
        <v>845</v>
      </c>
    </row>
    <row r="659" spans="1:9">
      <c r="A659" s="145" t="s">
        <v>427</v>
      </c>
      <c r="B659" s="146" t="s">
        <v>428</v>
      </c>
      <c r="C659" s="161" t="s">
        <v>28</v>
      </c>
      <c r="D659" s="148">
        <v>88</v>
      </c>
      <c r="E659" s="149">
        <v>12.72</v>
      </c>
      <c r="F659" s="149">
        <f t="shared" si="71"/>
        <v>1119.3600000000001</v>
      </c>
      <c r="G659" s="149">
        <f t="shared" si="73"/>
        <v>15.39</v>
      </c>
      <c r="H659" s="150">
        <f t="shared" si="72"/>
        <v>1354.3200000000002</v>
      </c>
      <c r="I659" s="13" t="s">
        <v>845</v>
      </c>
    </row>
    <row r="660" spans="1:9">
      <c r="A660" s="45" t="s">
        <v>441</v>
      </c>
      <c r="B660" s="46" t="s">
        <v>442</v>
      </c>
      <c r="C660" s="47" t="s">
        <v>28</v>
      </c>
      <c r="D660" s="48">
        <v>2</v>
      </c>
      <c r="E660" s="49">
        <v>274.61</v>
      </c>
      <c r="F660" s="49">
        <f t="shared" si="71"/>
        <v>549.22</v>
      </c>
      <c r="G660" s="49">
        <f t="shared" si="73"/>
        <v>332.22</v>
      </c>
      <c r="H660" s="50">
        <f t="shared" si="72"/>
        <v>664.44</v>
      </c>
      <c r="I660" s="13" t="s">
        <v>845</v>
      </c>
    </row>
    <row r="661" spans="1:9">
      <c r="A661" s="45" t="s">
        <v>499</v>
      </c>
      <c r="B661" s="46" t="s">
        <v>500</v>
      </c>
      <c r="C661" s="47" t="s">
        <v>28</v>
      </c>
      <c r="D661" s="48">
        <v>2</v>
      </c>
      <c r="E661" s="49">
        <v>140.35</v>
      </c>
      <c r="F661" s="49">
        <f t="shared" si="71"/>
        <v>280.7</v>
      </c>
      <c r="G661" s="49">
        <f t="shared" si="73"/>
        <v>169.8</v>
      </c>
      <c r="H661" s="50">
        <f t="shared" si="72"/>
        <v>339.6</v>
      </c>
      <c r="I661" s="13" t="s">
        <v>845</v>
      </c>
    </row>
    <row r="662" spans="1:9">
      <c r="A662" s="45" t="s">
        <v>497</v>
      </c>
      <c r="B662" s="46" t="s">
        <v>498</v>
      </c>
      <c r="C662" s="47" t="s">
        <v>28</v>
      </c>
      <c r="D662" s="48">
        <v>3</v>
      </c>
      <c r="E662" s="49">
        <v>457.49</v>
      </c>
      <c r="F662" s="49">
        <f t="shared" si="71"/>
        <v>1372.47</v>
      </c>
      <c r="G662" s="49">
        <f t="shared" si="73"/>
        <v>553.47</v>
      </c>
      <c r="H662" s="50">
        <f t="shared" si="72"/>
        <v>1660.41</v>
      </c>
      <c r="I662" s="13" t="s">
        <v>845</v>
      </c>
    </row>
    <row r="663" spans="1:9">
      <c r="A663" s="45" t="s">
        <v>437</v>
      </c>
      <c r="B663" s="46" t="s">
        <v>438</v>
      </c>
      <c r="C663" s="47" t="s">
        <v>28</v>
      </c>
      <c r="D663" s="48">
        <v>4</v>
      </c>
      <c r="E663" s="49">
        <v>251.1</v>
      </c>
      <c r="F663" s="49">
        <f t="shared" si="71"/>
        <v>1004.4</v>
      </c>
      <c r="G663" s="49">
        <f t="shared" si="73"/>
        <v>303.77999999999997</v>
      </c>
      <c r="H663" s="50">
        <f t="shared" si="72"/>
        <v>1215.1199999999999</v>
      </c>
      <c r="I663" s="13" t="s">
        <v>845</v>
      </c>
    </row>
    <row r="664" spans="1:9">
      <c r="A664" s="45" t="s">
        <v>864</v>
      </c>
      <c r="B664" s="46" t="s">
        <v>865</v>
      </c>
      <c r="C664" s="47" t="s">
        <v>28</v>
      </c>
      <c r="D664" s="48">
        <v>1</v>
      </c>
      <c r="E664" s="49">
        <v>1203.72</v>
      </c>
      <c r="F664" s="49">
        <f t="shared" si="71"/>
        <v>1203.72</v>
      </c>
      <c r="G664" s="49">
        <f t="shared" si="73"/>
        <v>1456.26</v>
      </c>
      <c r="H664" s="50">
        <f t="shared" si="72"/>
        <v>1456.26</v>
      </c>
      <c r="I664" s="13" t="s">
        <v>845</v>
      </c>
    </row>
    <row r="665" spans="1:9">
      <c r="A665" s="45" t="s">
        <v>866</v>
      </c>
      <c r="B665" s="46" t="s">
        <v>867</v>
      </c>
      <c r="C665" s="47" t="s">
        <v>28</v>
      </c>
      <c r="D665" s="48">
        <v>1</v>
      </c>
      <c r="E665" s="49">
        <v>1230</v>
      </c>
      <c r="F665" s="49">
        <f t="shared" si="71"/>
        <v>1230</v>
      </c>
      <c r="G665" s="49">
        <f t="shared" si="73"/>
        <v>1488.05</v>
      </c>
      <c r="H665" s="50">
        <f t="shared" si="72"/>
        <v>1488.05</v>
      </c>
      <c r="I665" s="13" t="s">
        <v>845</v>
      </c>
    </row>
    <row r="666" spans="1:9">
      <c r="A666" s="33"/>
      <c r="B666" s="34" t="s">
        <v>868</v>
      </c>
      <c r="C666" s="35"/>
      <c r="D666" s="36"/>
      <c r="E666" s="37"/>
      <c r="F666" s="37">
        <f>F667</f>
        <v>184429.50999999995</v>
      </c>
      <c r="G666" s="37"/>
      <c r="H666" s="38">
        <f>H667</f>
        <v>240758.44999999995</v>
      </c>
      <c r="I666" s="11" t="s">
        <v>869</v>
      </c>
    </row>
    <row r="667" spans="1:9">
      <c r="A667" s="53"/>
      <c r="B667" s="54" t="s">
        <v>162</v>
      </c>
      <c r="C667" s="55"/>
      <c r="D667" s="56"/>
      <c r="E667" s="57"/>
      <c r="F667" s="57">
        <f>SUM(F668:F686)</f>
        <v>184429.50999999995</v>
      </c>
      <c r="G667" s="57"/>
      <c r="H667" s="58">
        <f>SUM(H668:H686)</f>
        <v>240758.44999999995</v>
      </c>
      <c r="I667" s="14" t="s">
        <v>870</v>
      </c>
    </row>
    <row r="668" spans="1:9">
      <c r="A668" s="39"/>
      <c r="B668" s="40" t="s">
        <v>278</v>
      </c>
      <c r="C668" s="41"/>
      <c r="D668" s="42"/>
      <c r="E668" s="43"/>
      <c r="F668" s="43"/>
      <c r="G668" s="43"/>
      <c r="H668" s="44"/>
      <c r="I668" s="12" t="s">
        <v>871</v>
      </c>
    </row>
    <row r="669" spans="1:9" ht="22.5">
      <c r="A669" s="45" t="s">
        <v>872</v>
      </c>
      <c r="B669" s="46" t="s">
        <v>873</v>
      </c>
      <c r="C669" s="47" t="s">
        <v>19</v>
      </c>
      <c r="D669" s="48">
        <v>850</v>
      </c>
      <c r="E669" s="49">
        <v>40.270000000000003</v>
      </c>
      <c r="F669" s="49">
        <f>D669*E669</f>
        <v>34229.5</v>
      </c>
      <c r="G669" s="49">
        <f>ROUND(E669*1.3054,2)</f>
        <v>52.57</v>
      </c>
      <c r="H669" s="50">
        <f>D669*G669</f>
        <v>44684.5</v>
      </c>
      <c r="I669" s="13" t="s">
        <v>871</v>
      </c>
    </row>
    <row r="670" spans="1:9" ht="22.5">
      <c r="A670" s="45" t="s">
        <v>874</v>
      </c>
      <c r="B670" s="46" t="s">
        <v>875</v>
      </c>
      <c r="C670" s="47" t="s">
        <v>52</v>
      </c>
      <c r="D670" s="48">
        <v>4</v>
      </c>
      <c r="E670" s="49">
        <v>200.38</v>
      </c>
      <c r="F670" s="49">
        <f>D670*E670</f>
        <v>801.52</v>
      </c>
      <c r="G670" s="49">
        <f>ROUND(E670*1.3054,2)</f>
        <v>261.58</v>
      </c>
      <c r="H670" s="50">
        <f>D670*G670</f>
        <v>1046.32</v>
      </c>
      <c r="I670" s="13" t="s">
        <v>871</v>
      </c>
    </row>
    <row r="671" spans="1:9" ht="22.5" customHeight="1">
      <c r="A671" s="45" t="s">
        <v>876</v>
      </c>
      <c r="B671" s="46" t="s">
        <v>877</v>
      </c>
      <c r="C671" s="47" t="s">
        <v>19</v>
      </c>
      <c r="D671" s="48">
        <v>6</v>
      </c>
      <c r="E671" s="49">
        <v>846.63</v>
      </c>
      <c r="F671" s="49">
        <f>D671*E671</f>
        <v>5079.78</v>
      </c>
      <c r="G671" s="49">
        <f>ROUND(E671*1.3054,2)</f>
        <v>1105.19</v>
      </c>
      <c r="H671" s="50">
        <f>D671*G671</f>
        <v>6631.14</v>
      </c>
      <c r="I671" s="13" t="s">
        <v>871</v>
      </c>
    </row>
    <row r="672" spans="1:9">
      <c r="A672" s="39"/>
      <c r="B672" s="40" t="s">
        <v>208</v>
      </c>
      <c r="C672" s="41"/>
      <c r="D672" s="42"/>
      <c r="E672" s="43"/>
      <c r="F672" s="43"/>
      <c r="G672" s="43"/>
      <c r="H672" s="44"/>
      <c r="I672" s="12" t="s">
        <v>878</v>
      </c>
    </row>
    <row r="673" spans="1:9" ht="22.5">
      <c r="A673" s="45" t="s">
        <v>879</v>
      </c>
      <c r="B673" s="46" t="s">
        <v>880</v>
      </c>
      <c r="C673" s="47" t="s">
        <v>52</v>
      </c>
      <c r="D673" s="48">
        <v>312</v>
      </c>
      <c r="E673" s="49">
        <v>24.09</v>
      </c>
      <c r="F673" s="49">
        <f>D673*E673</f>
        <v>7516.08</v>
      </c>
      <c r="G673" s="49">
        <f>ROUND(E673*1.3054,2)</f>
        <v>31.45</v>
      </c>
      <c r="H673" s="50">
        <f>D673*G673</f>
        <v>9812.4</v>
      </c>
      <c r="I673" s="13" t="s">
        <v>878</v>
      </c>
    </row>
    <row r="674" spans="1:9" ht="22.5">
      <c r="A674" s="45" t="s">
        <v>881</v>
      </c>
      <c r="B674" s="46" t="s">
        <v>882</v>
      </c>
      <c r="C674" s="47" t="s">
        <v>52</v>
      </c>
      <c r="D674" s="48">
        <v>253</v>
      </c>
      <c r="E674" s="49">
        <v>30.21</v>
      </c>
      <c r="F674" s="49">
        <f>D674*E674</f>
        <v>7643.13</v>
      </c>
      <c r="G674" s="49">
        <f>ROUND(E674*1.3054,2)</f>
        <v>39.44</v>
      </c>
      <c r="H674" s="50">
        <f>D674*G674</f>
        <v>9978.32</v>
      </c>
      <c r="I674" s="13" t="s">
        <v>878</v>
      </c>
    </row>
    <row r="675" spans="1:9" ht="22.5">
      <c r="A675" s="45" t="s">
        <v>883</v>
      </c>
      <c r="B675" s="46" t="s">
        <v>884</v>
      </c>
      <c r="C675" s="47" t="s">
        <v>52</v>
      </c>
      <c r="D675" s="48">
        <v>14</v>
      </c>
      <c r="E675" s="49">
        <v>75.53</v>
      </c>
      <c r="F675" s="49">
        <f>D675*E675</f>
        <v>1057.42</v>
      </c>
      <c r="G675" s="49">
        <f>ROUND(E675*1.3054,2)</f>
        <v>98.6</v>
      </c>
      <c r="H675" s="50">
        <f>D675*G675</f>
        <v>1380.3999999999999</v>
      </c>
      <c r="I675" s="13" t="s">
        <v>878</v>
      </c>
    </row>
    <row r="676" spans="1:9">
      <c r="A676" s="39"/>
      <c r="B676" s="40" t="s">
        <v>231</v>
      </c>
      <c r="C676" s="41"/>
      <c r="D676" s="42"/>
      <c r="E676" s="43"/>
      <c r="F676" s="43"/>
      <c r="G676" s="43"/>
      <c r="H676" s="44"/>
      <c r="I676" s="12" t="s">
        <v>885</v>
      </c>
    </row>
    <row r="677" spans="1:9" ht="33.75">
      <c r="A677" s="45" t="s">
        <v>235</v>
      </c>
      <c r="B677" s="46" t="s">
        <v>236</v>
      </c>
      <c r="C677" s="47" t="s">
        <v>47</v>
      </c>
      <c r="D677" s="48">
        <v>22</v>
      </c>
      <c r="E677" s="49">
        <v>675.45</v>
      </c>
      <c r="F677" s="49">
        <f>D677*E677</f>
        <v>14859.900000000001</v>
      </c>
      <c r="G677" s="49">
        <f>ROUND(E677*1.3054,2)</f>
        <v>881.73</v>
      </c>
      <c r="H677" s="50">
        <f>D677*G677</f>
        <v>19398.060000000001</v>
      </c>
      <c r="I677" s="13" t="s">
        <v>885</v>
      </c>
    </row>
    <row r="678" spans="1:9">
      <c r="A678" s="39"/>
      <c r="B678" s="40" t="s">
        <v>36</v>
      </c>
      <c r="C678" s="41"/>
      <c r="D678" s="42"/>
      <c r="E678" s="43"/>
      <c r="F678" s="43"/>
      <c r="G678" s="43"/>
      <c r="H678" s="44"/>
      <c r="I678" s="12" t="s">
        <v>886</v>
      </c>
    </row>
    <row r="679" spans="1:9" ht="12.75" customHeight="1">
      <c r="A679" s="45" t="s">
        <v>887</v>
      </c>
      <c r="B679" s="46" t="s">
        <v>2639</v>
      </c>
      <c r="C679" s="47" t="s">
        <v>52</v>
      </c>
      <c r="D679" s="48">
        <v>154</v>
      </c>
      <c r="E679" s="49">
        <v>46.51</v>
      </c>
      <c r="F679" s="49">
        <f>D679*E679</f>
        <v>7162.54</v>
      </c>
      <c r="G679" s="49">
        <f>ROUND(E679*1.3054,2)</f>
        <v>60.71</v>
      </c>
      <c r="H679" s="50">
        <f>D679*G679</f>
        <v>9349.34</v>
      </c>
      <c r="I679" s="13" t="s">
        <v>886</v>
      </c>
    </row>
    <row r="680" spans="1:9">
      <c r="A680" s="45" t="s">
        <v>889</v>
      </c>
      <c r="B680" s="46" t="s">
        <v>890</v>
      </c>
      <c r="C680" s="47" t="s">
        <v>28</v>
      </c>
      <c r="D680" s="48">
        <v>1</v>
      </c>
      <c r="E680" s="49">
        <v>4190.3599999999997</v>
      </c>
      <c r="F680" s="49">
        <f>D680*E680</f>
        <v>4190.3599999999997</v>
      </c>
      <c r="G680" s="49">
        <f>ROUND(E680*1.3054,2)</f>
        <v>5470.1</v>
      </c>
      <c r="H680" s="50">
        <f>D680*G680</f>
        <v>5470.1</v>
      </c>
      <c r="I680" s="13" t="s">
        <v>886</v>
      </c>
    </row>
    <row r="681" spans="1:9">
      <c r="A681" s="45" t="s">
        <v>891</v>
      </c>
      <c r="B681" s="46" t="s">
        <v>892</v>
      </c>
      <c r="C681" s="47" t="s">
        <v>52</v>
      </c>
      <c r="D681" s="48">
        <v>115</v>
      </c>
      <c r="E681" s="49">
        <v>154.65</v>
      </c>
      <c r="F681" s="49">
        <f>D681*E681</f>
        <v>17784.75</v>
      </c>
      <c r="G681" s="49">
        <f>ROUND(E681*1.3054,2)</f>
        <v>201.88</v>
      </c>
      <c r="H681" s="50">
        <f>D681*G681</f>
        <v>23216.2</v>
      </c>
      <c r="I681" s="13" t="s">
        <v>886</v>
      </c>
    </row>
    <row r="682" spans="1:9">
      <c r="A682" s="39"/>
      <c r="B682" s="40" t="s">
        <v>893</v>
      </c>
      <c r="C682" s="41"/>
      <c r="D682" s="42"/>
      <c r="E682" s="43"/>
      <c r="F682" s="43"/>
      <c r="G682" s="43"/>
      <c r="H682" s="44"/>
      <c r="I682" s="12" t="s">
        <v>894</v>
      </c>
    </row>
    <row r="683" spans="1:9" ht="22.5">
      <c r="A683" s="45" t="s">
        <v>895</v>
      </c>
      <c r="B683" s="46" t="s">
        <v>896</v>
      </c>
      <c r="C683" s="47" t="s">
        <v>28</v>
      </c>
      <c r="D683" s="48">
        <v>800</v>
      </c>
      <c r="E683" s="49">
        <v>68.33</v>
      </c>
      <c r="F683" s="49">
        <f>D683*E683</f>
        <v>54664</v>
      </c>
      <c r="G683" s="49">
        <f>ROUND(E683*1.3054,2)</f>
        <v>89.2</v>
      </c>
      <c r="H683" s="50">
        <f>D683*G683</f>
        <v>71360</v>
      </c>
      <c r="I683" s="13" t="s">
        <v>894</v>
      </c>
    </row>
    <row r="684" spans="1:9">
      <c r="A684" s="45" t="s">
        <v>897</v>
      </c>
      <c r="B684" s="46" t="s">
        <v>898</v>
      </c>
      <c r="C684" s="47" t="s">
        <v>19</v>
      </c>
      <c r="D684" s="48">
        <v>405</v>
      </c>
      <c r="E684" s="49">
        <v>9.43</v>
      </c>
      <c r="F684" s="49">
        <f>D684*E684</f>
        <v>3819.15</v>
      </c>
      <c r="G684" s="49">
        <f>ROUND(E684*1.3054,2)</f>
        <v>12.31</v>
      </c>
      <c r="H684" s="50">
        <f>D684*G684</f>
        <v>4985.55</v>
      </c>
      <c r="I684" s="13" t="s">
        <v>894</v>
      </c>
    </row>
    <row r="685" spans="1:9" ht="22.5">
      <c r="A685" s="45" t="s">
        <v>899</v>
      </c>
      <c r="B685" s="46" t="s">
        <v>900</v>
      </c>
      <c r="C685" s="47" t="s">
        <v>28</v>
      </c>
      <c r="D685" s="48">
        <v>13</v>
      </c>
      <c r="E685" s="49">
        <v>144.66</v>
      </c>
      <c r="F685" s="49">
        <f>D685*E685</f>
        <v>1880.58</v>
      </c>
      <c r="G685" s="49">
        <f>ROUND(E685*1.3054,2)</f>
        <v>188.84</v>
      </c>
      <c r="H685" s="50">
        <f>D685*G685</f>
        <v>2454.92</v>
      </c>
      <c r="I685" s="13" t="s">
        <v>894</v>
      </c>
    </row>
    <row r="686" spans="1:9" ht="22.5">
      <c r="A686" s="145">
        <v>65000076</v>
      </c>
      <c r="B686" s="146" t="s">
        <v>2645</v>
      </c>
      <c r="C686" s="161" t="s">
        <v>52</v>
      </c>
      <c r="D686" s="148">
        <v>240</v>
      </c>
      <c r="E686" s="149">
        <v>98.92</v>
      </c>
      <c r="F686" s="149">
        <f>D686*E686</f>
        <v>23740.799999999999</v>
      </c>
      <c r="G686" s="149">
        <f>ROUND(E686*1.3054,2)</f>
        <v>129.13</v>
      </c>
      <c r="H686" s="150">
        <f>D686*G686</f>
        <v>30991.199999999997</v>
      </c>
      <c r="I686" s="13" t="s">
        <v>894</v>
      </c>
    </row>
    <row r="687" spans="1:9">
      <c r="A687" s="27"/>
      <c r="B687" s="28" t="s">
        <v>901</v>
      </c>
      <c r="C687" s="29"/>
      <c r="D687" s="30"/>
      <c r="E687" s="31"/>
      <c r="F687" s="31">
        <f>F688</f>
        <v>21994.55</v>
      </c>
      <c r="G687" s="31"/>
      <c r="H687" s="32">
        <f>H688</f>
        <v>28711.69</v>
      </c>
      <c r="I687" s="10" t="s">
        <v>902</v>
      </c>
    </row>
    <row r="688" spans="1:9">
      <c r="A688" s="33"/>
      <c r="B688" s="34" t="s">
        <v>903</v>
      </c>
      <c r="C688" s="35"/>
      <c r="D688" s="36"/>
      <c r="E688" s="37"/>
      <c r="F688" s="37">
        <f>F689</f>
        <v>21994.55</v>
      </c>
      <c r="G688" s="37"/>
      <c r="H688" s="38">
        <f>H689</f>
        <v>28711.69</v>
      </c>
      <c r="I688" s="11" t="s">
        <v>904</v>
      </c>
    </row>
    <row r="689" spans="1:9">
      <c r="A689" s="53"/>
      <c r="B689" s="54" t="s">
        <v>162</v>
      </c>
      <c r="C689" s="55"/>
      <c r="D689" s="56"/>
      <c r="E689" s="57"/>
      <c r="F689" s="57">
        <f>F691</f>
        <v>21994.55</v>
      </c>
      <c r="G689" s="57"/>
      <c r="H689" s="58">
        <f>H691</f>
        <v>28711.69</v>
      </c>
      <c r="I689" s="14" t="s">
        <v>905</v>
      </c>
    </row>
    <row r="690" spans="1:9">
      <c r="A690" s="39"/>
      <c r="B690" s="40" t="s">
        <v>36</v>
      </c>
      <c r="C690" s="41"/>
      <c r="D690" s="42"/>
      <c r="E690" s="43"/>
      <c r="F690" s="43"/>
      <c r="G690" s="43"/>
      <c r="H690" s="44"/>
      <c r="I690" s="12" t="s">
        <v>906</v>
      </c>
    </row>
    <row r="691" spans="1:9">
      <c r="A691" s="145" t="s">
        <v>907</v>
      </c>
      <c r="B691" s="160" t="s">
        <v>908</v>
      </c>
      <c r="C691" s="161" t="s">
        <v>40</v>
      </c>
      <c r="D691" s="148">
        <v>1</v>
      </c>
      <c r="E691" s="149">
        <f>'Orçamento Analítico'!G2467</f>
        <v>21994.55</v>
      </c>
      <c r="F691" s="149">
        <f>D691*E691</f>
        <v>21994.55</v>
      </c>
      <c r="G691" s="149">
        <f>ROUND(E691*1.3054,2)</f>
        <v>28711.69</v>
      </c>
      <c r="H691" s="150">
        <f>D691*G691</f>
        <v>28711.69</v>
      </c>
      <c r="I691" s="13" t="s">
        <v>906</v>
      </c>
    </row>
  </sheetData>
  <mergeCells count="2">
    <mergeCell ref="E4:F4"/>
    <mergeCell ref="A1:H1"/>
  </mergeCells>
  <pageMargins left="0.74803149606299213" right="0.74803149606299213" top="0.78740157480314965" bottom="0.78740157480314965" header="0.39370078740157483" footer="0.39370078740157483"/>
  <pageSetup paperSize="9" scale="94" fitToWidth="0" fitToHeight="0" orientation="landscape" r:id="rId1"/>
  <headerFooter alignWithMargins="0">
    <oddFooter>Página &amp;P</oddFooter>
  </headerFooter>
  <colBreaks count="1" manualBreakCount="1">
    <brk id="8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1095"/>
  <sheetViews>
    <sheetView workbookViewId="0"/>
  </sheetViews>
  <sheetFormatPr defaultRowHeight="12.75"/>
  <cols>
    <col min="1" max="1" width="15.7109375" style="170" customWidth="1"/>
    <col min="2" max="2" width="130.7109375" style="170" customWidth="1"/>
    <col min="3" max="3" width="8.7109375" style="170" customWidth="1"/>
    <col min="4" max="5" width="10.7109375" style="170" customWidth="1"/>
    <col min="6" max="6" width="12.7109375" style="170" customWidth="1"/>
    <col min="7" max="16384" width="9.140625" style="170"/>
  </cols>
  <sheetData>
    <row r="1" spans="1:6">
      <c r="A1" s="165" t="s">
        <v>3064</v>
      </c>
      <c r="B1" s="166"/>
      <c r="C1" s="167"/>
      <c r="D1" s="190"/>
      <c r="E1" s="191"/>
      <c r="F1" s="191"/>
    </row>
    <row r="2" spans="1:6">
      <c r="A2" s="165" t="s">
        <v>1</v>
      </c>
      <c r="B2" s="166"/>
      <c r="C2" s="167"/>
      <c r="D2" s="190"/>
      <c r="E2" s="191"/>
      <c r="F2" s="191"/>
    </row>
    <row r="3" spans="1:6">
      <c r="A3" s="166" t="s">
        <v>2</v>
      </c>
      <c r="B3" s="166"/>
      <c r="C3" s="167"/>
      <c r="D3" s="190"/>
      <c r="E3" s="191"/>
      <c r="F3" s="191"/>
    </row>
    <row r="4" spans="1:6">
      <c r="A4" s="166" t="s">
        <v>3</v>
      </c>
      <c r="B4" s="166"/>
      <c r="C4" s="167"/>
      <c r="D4" s="190"/>
      <c r="E4" s="191"/>
      <c r="F4" s="191"/>
    </row>
    <row r="5" spans="1:6">
      <c r="A5" s="171" t="s">
        <v>4</v>
      </c>
      <c r="B5" s="172" t="s">
        <v>5</v>
      </c>
      <c r="C5" s="173" t="s">
        <v>1483</v>
      </c>
      <c r="D5" s="192" t="s">
        <v>910</v>
      </c>
      <c r="E5" s="193" t="s">
        <v>8</v>
      </c>
      <c r="F5" s="193" t="s">
        <v>1484</v>
      </c>
    </row>
    <row r="6" spans="1:6">
      <c r="A6" s="194" t="s">
        <v>664</v>
      </c>
      <c r="B6" s="195" t="s">
        <v>665</v>
      </c>
      <c r="C6" s="196" t="s">
        <v>19</v>
      </c>
      <c r="D6" s="197"/>
      <c r="E6" s="198"/>
      <c r="F6" s="198">
        <v>70.599999999999994</v>
      </c>
    </row>
    <row r="7" spans="1:6">
      <c r="A7" s="209" t="s">
        <v>2295</v>
      </c>
      <c r="B7" s="210" t="s">
        <v>3065</v>
      </c>
      <c r="C7" s="211" t="s">
        <v>254</v>
      </c>
      <c r="D7" s="212">
        <v>0.39500000000000002</v>
      </c>
      <c r="E7" s="213">
        <v>2.23</v>
      </c>
      <c r="F7" s="213">
        <v>0.88085000000000002</v>
      </c>
    </row>
    <row r="8" spans="1:6">
      <c r="A8" s="209" t="s">
        <v>1915</v>
      </c>
      <c r="B8" s="210" t="s">
        <v>3066</v>
      </c>
      <c r="C8" s="211" t="s">
        <v>259</v>
      </c>
      <c r="D8" s="212">
        <v>15.43</v>
      </c>
      <c r="E8" s="213">
        <v>2.2999999999999998</v>
      </c>
      <c r="F8" s="213">
        <v>35.488999999999997</v>
      </c>
    </row>
    <row r="9" spans="1:6">
      <c r="A9" s="209" t="s">
        <v>2293</v>
      </c>
      <c r="B9" s="210" t="s">
        <v>3067</v>
      </c>
      <c r="C9" s="211" t="s">
        <v>259</v>
      </c>
      <c r="D9" s="212">
        <v>0.7</v>
      </c>
      <c r="E9" s="213">
        <v>1.4</v>
      </c>
      <c r="F9" s="213">
        <v>0.98</v>
      </c>
    </row>
    <row r="10" spans="1:6">
      <c r="A10" s="209" t="s">
        <v>2193</v>
      </c>
      <c r="B10" s="210" t="s">
        <v>3068</v>
      </c>
      <c r="C10" s="211" t="s">
        <v>259</v>
      </c>
      <c r="D10" s="212">
        <v>1.29</v>
      </c>
      <c r="E10" s="213">
        <v>2.37</v>
      </c>
      <c r="F10" s="213">
        <v>3.0573000000000001</v>
      </c>
    </row>
    <row r="11" spans="1:6">
      <c r="A11" s="204" t="s">
        <v>2459</v>
      </c>
      <c r="B11" s="205" t="s">
        <v>2460</v>
      </c>
      <c r="C11" s="206" t="s">
        <v>224</v>
      </c>
      <c r="D11" s="207">
        <v>0.97</v>
      </c>
      <c r="E11" s="208">
        <v>16.84</v>
      </c>
      <c r="F11" s="208">
        <v>16.334800000000001</v>
      </c>
    </row>
    <row r="12" spans="1:6">
      <c r="A12" s="204" t="s">
        <v>2461</v>
      </c>
      <c r="B12" s="205" t="s">
        <v>2462</v>
      </c>
      <c r="C12" s="206" t="s">
        <v>224</v>
      </c>
      <c r="D12" s="207">
        <v>0.73</v>
      </c>
      <c r="E12" s="208">
        <v>12.04</v>
      </c>
      <c r="F12" s="208">
        <v>8.7891999999999992</v>
      </c>
    </row>
    <row r="13" spans="1:6">
      <c r="A13" s="204" t="s">
        <v>3069</v>
      </c>
      <c r="B13" s="205" t="s">
        <v>3070</v>
      </c>
      <c r="C13" s="206" t="s">
        <v>47</v>
      </c>
      <c r="D13" s="207">
        <v>1.8200000000000001E-2</v>
      </c>
      <c r="E13" s="208">
        <v>280.3</v>
      </c>
      <c r="F13" s="208">
        <v>5.1014600000000003</v>
      </c>
    </row>
    <row r="14" spans="1:6">
      <c r="A14" s="194" t="s">
        <v>507</v>
      </c>
      <c r="B14" s="195" t="s">
        <v>508</v>
      </c>
      <c r="C14" s="196" t="s">
        <v>19</v>
      </c>
      <c r="D14" s="197"/>
      <c r="E14" s="198"/>
      <c r="F14" s="198">
        <v>96.04</v>
      </c>
    </row>
    <row r="15" spans="1:6">
      <c r="A15" s="209" t="s">
        <v>1714</v>
      </c>
      <c r="B15" s="210" t="s">
        <v>3071</v>
      </c>
      <c r="C15" s="211" t="s">
        <v>259</v>
      </c>
      <c r="D15" s="212">
        <v>160</v>
      </c>
      <c r="E15" s="213">
        <v>0.26</v>
      </c>
      <c r="F15" s="213">
        <v>41.6</v>
      </c>
    </row>
    <row r="16" spans="1:6">
      <c r="A16" s="204" t="s">
        <v>3072</v>
      </c>
      <c r="B16" s="205" t="s">
        <v>3073</v>
      </c>
      <c r="C16" s="206" t="s">
        <v>47</v>
      </c>
      <c r="D16" s="207">
        <v>2.1999999999999999E-2</v>
      </c>
      <c r="E16" s="208">
        <v>320.02999999999997</v>
      </c>
      <c r="F16" s="208">
        <v>7.0406599999999999</v>
      </c>
    </row>
    <row r="17" spans="1:6">
      <c r="A17" s="204" t="s">
        <v>2459</v>
      </c>
      <c r="B17" s="205" t="s">
        <v>2460</v>
      </c>
      <c r="C17" s="206" t="s">
        <v>224</v>
      </c>
      <c r="D17" s="207">
        <v>1.6</v>
      </c>
      <c r="E17" s="208">
        <v>16.84</v>
      </c>
      <c r="F17" s="208">
        <v>26.943999999999999</v>
      </c>
    </row>
    <row r="18" spans="1:6">
      <c r="A18" s="204" t="s">
        <v>2461</v>
      </c>
      <c r="B18" s="205" t="s">
        <v>2462</v>
      </c>
      <c r="C18" s="206" t="s">
        <v>224</v>
      </c>
      <c r="D18" s="207">
        <v>1.7</v>
      </c>
      <c r="E18" s="208">
        <v>12.04</v>
      </c>
      <c r="F18" s="208">
        <v>20.468</v>
      </c>
    </row>
    <row r="19" spans="1:6">
      <c r="A19" s="194" t="s">
        <v>658</v>
      </c>
      <c r="B19" s="195" t="s">
        <v>659</v>
      </c>
      <c r="C19" s="196" t="s">
        <v>19</v>
      </c>
      <c r="D19" s="197"/>
      <c r="E19" s="198"/>
      <c r="F19" s="198">
        <v>9.0299999999999994</v>
      </c>
    </row>
    <row r="20" spans="1:6">
      <c r="A20" s="209" t="s">
        <v>1835</v>
      </c>
      <c r="B20" s="210" t="s">
        <v>3074</v>
      </c>
      <c r="C20" s="211" t="s">
        <v>1199</v>
      </c>
      <c r="D20" s="212">
        <v>0.33</v>
      </c>
      <c r="E20" s="213">
        <v>15.37</v>
      </c>
      <c r="F20" s="213">
        <v>5.0720999999999998</v>
      </c>
    </row>
    <row r="21" spans="1:6">
      <c r="A21" s="204" t="s">
        <v>3075</v>
      </c>
      <c r="B21" s="205" t="s">
        <v>3076</v>
      </c>
      <c r="C21" s="206" t="s">
        <v>224</v>
      </c>
      <c r="D21" s="207">
        <v>0.187</v>
      </c>
      <c r="E21" s="208">
        <v>16.77</v>
      </c>
      <c r="F21" s="208">
        <v>3.1359900000000001</v>
      </c>
    </row>
    <row r="22" spans="1:6">
      <c r="A22" s="204" t="s">
        <v>2461</v>
      </c>
      <c r="B22" s="205" t="s">
        <v>2462</v>
      </c>
      <c r="C22" s="206" t="s">
        <v>224</v>
      </c>
      <c r="D22" s="207">
        <v>6.9000000000000006E-2</v>
      </c>
      <c r="E22" s="208">
        <v>12.04</v>
      </c>
      <c r="F22" s="208">
        <v>0.83076000000000005</v>
      </c>
    </row>
    <row r="23" spans="1:6">
      <c r="A23" s="194" t="s">
        <v>668</v>
      </c>
      <c r="B23" s="195" t="s">
        <v>669</v>
      </c>
      <c r="C23" s="196" t="s">
        <v>19</v>
      </c>
      <c r="D23" s="197"/>
      <c r="E23" s="198"/>
      <c r="F23" s="198">
        <v>10.23</v>
      </c>
    </row>
    <row r="24" spans="1:6">
      <c r="A24" s="209" t="s">
        <v>1835</v>
      </c>
      <c r="B24" s="210" t="s">
        <v>3074</v>
      </c>
      <c r="C24" s="211" t="s">
        <v>1199</v>
      </c>
      <c r="D24" s="212">
        <v>0.33</v>
      </c>
      <c r="E24" s="213">
        <v>15.37</v>
      </c>
      <c r="F24" s="213">
        <v>5.0720999999999998</v>
      </c>
    </row>
    <row r="25" spans="1:6">
      <c r="A25" s="204" t="s">
        <v>3075</v>
      </c>
      <c r="B25" s="205" t="s">
        <v>3076</v>
      </c>
      <c r="C25" s="206" t="s">
        <v>224</v>
      </c>
      <c r="D25" s="207">
        <v>0.24399999999999999</v>
      </c>
      <c r="E25" s="208">
        <v>16.77</v>
      </c>
      <c r="F25" s="208">
        <v>4.0918799999999997</v>
      </c>
    </row>
    <row r="26" spans="1:6">
      <c r="A26" s="204" t="s">
        <v>2461</v>
      </c>
      <c r="B26" s="205" t="s">
        <v>2462</v>
      </c>
      <c r="C26" s="206" t="s">
        <v>224</v>
      </c>
      <c r="D26" s="207">
        <v>8.8999999999999996E-2</v>
      </c>
      <c r="E26" s="208">
        <v>12.04</v>
      </c>
      <c r="F26" s="208">
        <v>1.0715600000000001</v>
      </c>
    </row>
    <row r="27" spans="1:6">
      <c r="A27" s="194" t="s">
        <v>816</v>
      </c>
      <c r="B27" s="195" t="s">
        <v>817</v>
      </c>
      <c r="C27" s="196" t="s">
        <v>28</v>
      </c>
      <c r="D27" s="197"/>
      <c r="E27" s="198"/>
      <c r="F27" s="198">
        <v>425.26</v>
      </c>
    </row>
    <row r="28" spans="1:6">
      <c r="A28" s="204" t="s">
        <v>308</v>
      </c>
      <c r="B28" s="205" t="s">
        <v>3077</v>
      </c>
      <c r="C28" s="206" t="s">
        <v>282</v>
      </c>
      <c r="D28" s="207">
        <v>22</v>
      </c>
      <c r="E28" s="208">
        <v>7.33</v>
      </c>
      <c r="F28" s="208">
        <v>161.26</v>
      </c>
    </row>
    <row r="29" spans="1:6">
      <c r="A29" s="204" t="s">
        <v>513</v>
      </c>
      <c r="B29" s="205" t="s">
        <v>3078</v>
      </c>
      <c r="C29" s="206" t="s">
        <v>282</v>
      </c>
      <c r="D29" s="207">
        <v>55</v>
      </c>
      <c r="E29" s="208">
        <v>4.8</v>
      </c>
      <c r="F29" s="208">
        <v>264</v>
      </c>
    </row>
    <row r="30" spans="1:6">
      <c r="A30" s="194" t="s">
        <v>310</v>
      </c>
      <c r="B30" s="195" t="s">
        <v>311</v>
      </c>
      <c r="C30" s="196" t="s">
        <v>282</v>
      </c>
      <c r="D30" s="197"/>
      <c r="E30" s="198"/>
      <c r="F30" s="198">
        <v>5.93</v>
      </c>
    </row>
    <row r="31" spans="1:6">
      <c r="A31" s="209" t="s">
        <v>1705</v>
      </c>
      <c r="B31" s="210" t="s">
        <v>3079</v>
      </c>
      <c r="C31" s="211" t="s">
        <v>1007</v>
      </c>
      <c r="D31" s="212">
        <v>2.5000000000000001E-2</v>
      </c>
      <c r="E31" s="213">
        <v>7.7</v>
      </c>
      <c r="F31" s="213">
        <v>0.1925</v>
      </c>
    </row>
    <row r="32" spans="1:6">
      <c r="A32" s="209" t="s">
        <v>1801</v>
      </c>
      <c r="B32" s="210" t="s">
        <v>3080</v>
      </c>
      <c r="C32" s="211" t="s">
        <v>259</v>
      </c>
      <c r="D32" s="212">
        <v>0.54300000000000004</v>
      </c>
      <c r="E32" s="213">
        <v>0.14000000000000001</v>
      </c>
      <c r="F32" s="213">
        <v>7.6020000000000004E-2</v>
      </c>
    </row>
    <row r="33" spans="1:6">
      <c r="A33" s="204" t="s">
        <v>3081</v>
      </c>
      <c r="B33" s="205" t="s">
        <v>3082</v>
      </c>
      <c r="C33" s="206" t="s">
        <v>224</v>
      </c>
      <c r="D33" s="207">
        <v>1.21E-2</v>
      </c>
      <c r="E33" s="208">
        <v>13.3</v>
      </c>
      <c r="F33" s="208">
        <v>0.16092999999999999</v>
      </c>
    </row>
    <row r="34" spans="1:6">
      <c r="A34" s="204" t="s">
        <v>3083</v>
      </c>
      <c r="B34" s="205" t="s">
        <v>3084</v>
      </c>
      <c r="C34" s="206" t="s">
        <v>224</v>
      </c>
      <c r="D34" s="207">
        <v>7.4300000000000005E-2</v>
      </c>
      <c r="E34" s="208">
        <v>16.73</v>
      </c>
      <c r="F34" s="208">
        <v>1.243039</v>
      </c>
    </row>
    <row r="35" spans="1:6">
      <c r="A35" s="204" t="s">
        <v>3085</v>
      </c>
      <c r="B35" s="205" t="s">
        <v>3086</v>
      </c>
      <c r="C35" s="206" t="s">
        <v>282</v>
      </c>
      <c r="D35" s="207">
        <v>1</v>
      </c>
      <c r="E35" s="208">
        <v>4.2699999999999996</v>
      </c>
      <c r="F35" s="208">
        <v>4.2699999999999996</v>
      </c>
    </row>
    <row r="36" spans="1:6">
      <c r="A36" s="194" t="s">
        <v>312</v>
      </c>
      <c r="B36" s="195" t="s">
        <v>313</v>
      </c>
      <c r="C36" s="196" t="s">
        <v>282</v>
      </c>
      <c r="D36" s="197"/>
      <c r="E36" s="198"/>
      <c r="F36" s="198">
        <v>5.22</v>
      </c>
    </row>
    <row r="37" spans="1:6">
      <c r="A37" s="209" t="s">
        <v>1705</v>
      </c>
      <c r="B37" s="210" t="s">
        <v>3079</v>
      </c>
      <c r="C37" s="211" t="s">
        <v>1007</v>
      </c>
      <c r="D37" s="212">
        <v>2.5000000000000001E-2</v>
      </c>
      <c r="E37" s="213">
        <v>7.7</v>
      </c>
      <c r="F37" s="213">
        <v>0.1925</v>
      </c>
    </row>
    <row r="38" spans="1:6">
      <c r="A38" s="209" t="s">
        <v>1801</v>
      </c>
      <c r="B38" s="210" t="s">
        <v>3080</v>
      </c>
      <c r="C38" s="211" t="s">
        <v>259</v>
      </c>
      <c r="D38" s="212">
        <v>0.36699999999999999</v>
      </c>
      <c r="E38" s="213">
        <v>0.14000000000000001</v>
      </c>
      <c r="F38" s="213">
        <v>5.1380000000000002E-2</v>
      </c>
    </row>
    <row r="39" spans="1:6">
      <c r="A39" s="204" t="s">
        <v>3081</v>
      </c>
      <c r="B39" s="205" t="s">
        <v>3082</v>
      </c>
      <c r="C39" s="206" t="s">
        <v>224</v>
      </c>
      <c r="D39" s="207">
        <v>8.8999999999999999E-3</v>
      </c>
      <c r="E39" s="208">
        <v>13.3</v>
      </c>
      <c r="F39" s="208">
        <v>0.11837</v>
      </c>
    </row>
    <row r="40" spans="1:6">
      <c r="A40" s="204" t="s">
        <v>3083</v>
      </c>
      <c r="B40" s="205" t="s">
        <v>3084</v>
      </c>
      <c r="C40" s="206" t="s">
        <v>224</v>
      </c>
      <c r="D40" s="207">
        <v>5.4199999999999998E-2</v>
      </c>
      <c r="E40" s="208">
        <v>16.73</v>
      </c>
      <c r="F40" s="208">
        <v>0.90676599999999996</v>
      </c>
    </row>
    <row r="41" spans="1:6">
      <c r="A41" s="204" t="s">
        <v>3087</v>
      </c>
      <c r="B41" s="205" t="s">
        <v>3088</v>
      </c>
      <c r="C41" s="206" t="s">
        <v>282</v>
      </c>
      <c r="D41" s="207">
        <v>1</v>
      </c>
      <c r="E41" s="208">
        <v>3.97</v>
      </c>
      <c r="F41" s="208">
        <v>3.97</v>
      </c>
    </row>
    <row r="42" spans="1:6">
      <c r="A42" s="194" t="s">
        <v>513</v>
      </c>
      <c r="B42" s="195" t="s">
        <v>514</v>
      </c>
      <c r="C42" s="196" t="s">
        <v>282</v>
      </c>
      <c r="D42" s="197"/>
      <c r="E42" s="198"/>
      <c r="F42" s="198">
        <v>4.8</v>
      </c>
    </row>
    <row r="43" spans="1:6">
      <c r="A43" s="209" t="s">
        <v>1705</v>
      </c>
      <c r="B43" s="210" t="s">
        <v>3079</v>
      </c>
      <c r="C43" s="211" t="s">
        <v>1007</v>
      </c>
      <c r="D43" s="212">
        <v>2.5000000000000001E-2</v>
      </c>
      <c r="E43" s="213">
        <v>7.7</v>
      </c>
      <c r="F43" s="213">
        <v>0.1925</v>
      </c>
    </row>
    <row r="44" spans="1:6">
      <c r="A44" s="209" t="s">
        <v>1801</v>
      </c>
      <c r="B44" s="210" t="s">
        <v>3080</v>
      </c>
      <c r="C44" s="211" t="s">
        <v>259</v>
      </c>
      <c r="D44" s="212">
        <v>0.21199999999999999</v>
      </c>
      <c r="E44" s="213">
        <v>0.14000000000000001</v>
      </c>
      <c r="F44" s="213">
        <v>2.9680000000000002E-2</v>
      </c>
    </row>
    <row r="45" spans="1:6">
      <c r="A45" s="204" t="s">
        <v>3081</v>
      </c>
      <c r="B45" s="205" t="s">
        <v>3082</v>
      </c>
      <c r="C45" s="206" t="s">
        <v>224</v>
      </c>
      <c r="D45" s="207">
        <v>6.0000000000000001E-3</v>
      </c>
      <c r="E45" s="208">
        <v>13.3</v>
      </c>
      <c r="F45" s="208">
        <v>7.9799999999999996E-2</v>
      </c>
    </row>
    <row r="46" spans="1:6">
      <c r="A46" s="204" t="s">
        <v>3083</v>
      </c>
      <c r="B46" s="205" t="s">
        <v>3084</v>
      </c>
      <c r="C46" s="206" t="s">
        <v>224</v>
      </c>
      <c r="D46" s="207">
        <v>3.6700000000000003E-2</v>
      </c>
      <c r="E46" s="208">
        <v>16.73</v>
      </c>
      <c r="F46" s="208">
        <v>0.61399099999999995</v>
      </c>
    </row>
    <row r="47" spans="1:6">
      <c r="A47" s="204" t="s">
        <v>3089</v>
      </c>
      <c r="B47" s="205" t="s">
        <v>3090</v>
      </c>
      <c r="C47" s="206" t="s">
        <v>282</v>
      </c>
      <c r="D47" s="207">
        <v>1</v>
      </c>
      <c r="E47" s="208">
        <v>3.91</v>
      </c>
      <c r="F47" s="208">
        <v>3.91</v>
      </c>
    </row>
    <row r="48" spans="1:6">
      <c r="A48" s="194" t="s">
        <v>306</v>
      </c>
      <c r="B48" s="195" t="s">
        <v>307</v>
      </c>
      <c r="C48" s="196" t="s">
        <v>282</v>
      </c>
      <c r="D48" s="197"/>
      <c r="E48" s="198"/>
      <c r="F48" s="198">
        <v>7.67</v>
      </c>
    </row>
    <row r="49" spans="1:6">
      <c r="A49" s="209" t="s">
        <v>1705</v>
      </c>
      <c r="B49" s="210" t="s">
        <v>3079</v>
      </c>
      <c r="C49" s="211" t="s">
        <v>1007</v>
      </c>
      <c r="D49" s="212">
        <v>2.5000000000000001E-2</v>
      </c>
      <c r="E49" s="213">
        <v>7.7</v>
      </c>
      <c r="F49" s="213">
        <v>0.1925</v>
      </c>
    </row>
    <row r="50" spans="1:6">
      <c r="A50" s="209" t="s">
        <v>1801</v>
      </c>
      <c r="B50" s="210" t="s">
        <v>3080</v>
      </c>
      <c r="C50" s="211" t="s">
        <v>259</v>
      </c>
      <c r="D50" s="212">
        <v>0.97</v>
      </c>
      <c r="E50" s="213">
        <v>0.14000000000000001</v>
      </c>
      <c r="F50" s="213">
        <v>0.1358</v>
      </c>
    </row>
    <row r="51" spans="1:6">
      <c r="A51" s="204" t="s">
        <v>3081</v>
      </c>
      <c r="B51" s="205" t="s">
        <v>3082</v>
      </c>
      <c r="C51" s="206" t="s">
        <v>224</v>
      </c>
      <c r="D51" s="207">
        <v>2.18E-2</v>
      </c>
      <c r="E51" s="208">
        <v>13.3</v>
      </c>
      <c r="F51" s="208">
        <v>0.28993999999999998</v>
      </c>
    </row>
    <row r="52" spans="1:6">
      <c r="A52" s="204" t="s">
        <v>3083</v>
      </c>
      <c r="B52" s="205" t="s">
        <v>3084</v>
      </c>
      <c r="C52" s="206" t="s">
        <v>224</v>
      </c>
      <c r="D52" s="207">
        <v>0.13300000000000001</v>
      </c>
      <c r="E52" s="208">
        <v>16.73</v>
      </c>
      <c r="F52" s="208">
        <v>2.2250899999999998</v>
      </c>
    </row>
    <row r="53" spans="1:6">
      <c r="A53" s="204" t="s">
        <v>3091</v>
      </c>
      <c r="B53" s="205" t="s">
        <v>3092</v>
      </c>
      <c r="C53" s="206" t="s">
        <v>282</v>
      </c>
      <c r="D53" s="207">
        <v>1</v>
      </c>
      <c r="E53" s="208">
        <v>4.8499999999999996</v>
      </c>
      <c r="F53" s="208">
        <v>4.8499999999999996</v>
      </c>
    </row>
    <row r="54" spans="1:6">
      <c r="A54" s="194" t="s">
        <v>308</v>
      </c>
      <c r="B54" s="195" t="s">
        <v>309</v>
      </c>
      <c r="C54" s="196" t="s">
        <v>282</v>
      </c>
      <c r="D54" s="197"/>
      <c r="E54" s="198"/>
      <c r="F54" s="198">
        <v>7.33</v>
      </c>
    </row>
    <row r="55" spans="1:6">
      <c r="A55" s="209" t="s">
        <v>1705</v>
      </c>
      <c r="B55" s="210" t="s">
        <v>3079</v>
      </c>
      <c r="C55" s="211" t="s">
        <v>1007</v>
      </c>
      <c r="D55" s="212">
        <v>2.5000000000000001E-2</v>
      </c>
      <c r="E55" s="213">
        <v>7.7</v>
      </c>
      <c r="F55" s="213">
        <v>0.1925</v>
      </c>
    </row>
    <row r="56" spans="1:6">
      <c r="A56" s="209" t="s">
        <v>1801</v>
      </c>
      <c r="B56" s="210" t="s">
        <v>3080</v>
      </c>
      <c r="C56" s="211" t="s">
        <v>259</v>
      </c>
      <c r="D56" s="212">
        <v>0.74299999999999999</v>
      </c>
      <c r="E56" s="213">
        <v>0.14000000000000001</v>
      </c>
      <c r="F56" s="213">
        <v>0.10402</v>
      </c>
    </row>
    <row r="57" spans="1:6">
      <c r="A57" s="204" t="s">
        <v>3081</v>
      </c>
      <c r="B57" s="205" t="s">
        <v>3082</v>
      </c>
      <c r="C57" s="206" t="s">
        <v>224</v>
      </c>
      <c r="D57" s="207">
        <v>1.6199999999999999E-2</v>
      </c>
      <c r="E57" s="208">
        <v>13.3</v>
      </c>
      <c r="F57" s="208">
        <v>0.21546000000000001</v>
      </c>
    </row>
    <row r="58" spans="1:6">
      <c r="A58" s="204" t="s">
        <v>3083</v>
      </c>
      <c r="B58" s="205" t="s">
        <v>3084</v>
      </c>
      <c r="C58" s="206" t="s">
        <v>224</v>
      </c>
      <c r="D58" s="207">
        <v>9.9299999999999999E-2</v>
      </c>
      <c r="E58" s="208">
        <v>16.73</v>
      </c>
      <c r="F58" s="208">
        <v>1.661289</v>
      </c>
    </row>
    <row r="59" spans="1:6">
      <c r="A59" s="204" t="s">
        <v>3093</v>
      </c>
      <c r="B59" s="205" t="s">
        <v>3094</v>
      </c>
      <c r="C59" s="206" t="s">
        <v>282</v>
      </c>
      <c r="D59" s="207">
        <v>1</v>
      </c>
      <c r="E59" s="208">
        <v>5.17</v>
      </c>
      <c r="F59" s="208">
        <v>5.17</v>
      </c>
    </row>
    <row r="60" spans="1:6">
      <c r="A60" s="194" t="s">
        <v>485</v>
      </c>
      <c r="B60" s="195" t="s">
        <v>486</v>
      </c>
      <c r="C60" s="196" t="s">
        <v>282</v>
      </c>
      <c r="D60" s="197"/>
      <c r="E60" s="198"/>
      <c r="F60" s="198">
        <v>8.91</v>
      </c>
    </row>
    <row r="61" spans="1:6">
      <c r="A61" s="209" t="s">
        <v>1705</v>
      </c>
      <c r="B61" s="210" t="s">
        <v>3079</v>
      </c>
      <c r="C61" s="211" t="s">
        <v>1007</v>
      </c>
      <c r="D61" s="212">
        <v>2.5000000000000001E-2</v>
      </c>
      <c r="E61" s="213">
        <v>7.7</v>
      </c>
      <c r="F61" s="213">
        <v>0.1925</v>
      </c>
    </row>
    <row r="62" spans="1:6">
      <c r="A62" s="209" t="s">
        <v>1801</v>
      </c>
      <c r="B62" s="210" t="s">
        <v>3080</v>
      </c>
      <c r="C62" s="211" t="s">
        <v>259</v>
      </c>
      <c r="D62" s="212">
        <v>1.19</v>
      </c>
      <c r="E62" s="213">
        <v>0.14000000000000001</v>
      </c>
      <c r="F62" s="213">
        <v>0.1666</v>
      </c>
    </row>
    <row r="63" spans="1:6">
      <c r="A63" s="204" t="s">
        <v>3081</v>
      </c>
      <c r="B63" s="205" t="s">
        <v>3082</v>
      </c>
      <c r="C63" s="206" t="s">
        <v>224</v>
      </c>
      <c r="D63" s="207">
        <v>2.8500000000000001E-2</v>
      </c>
      <c r="E63" s="208">
        <v>13.3</v>
      </c>
      <c r="F63" s="208">
        <v>0.37905</v>
      </c>
    </row>
    <row r="64" spans="1:6">
      <c r="A64" s="204" t="s">
        <v>3083</v>
      </c>
      <c r="B64" s="205" t="s">
        <v>3084</v>
      </c>
      <c r="C64" s="206" t="s">
        <v>224</v>
      </c>
      <c r="D64" s="207">
        <v>0.17430000000000001</v>
      </c>
      <c r="E64" s="208">
        <v>16.73</v>
      </c>
      <c r="F64" s="208">
        <v>2.916039</v>
      </c>
    </row>
    <row r="65" spans="1:6">
      <c r="A65" s="204" t="s">
        <v>3095</v>
      </c>
      <c r="B65" s="205" t="s">
        <v>3096</v>
      </c>
      <c r="C65" s="206" t="s">
        <v>282</v>
      </c>
      <c r="D65" s="207">
        <v>1</v>
      </c>
      <c r="E65" s="208">
        <v>5.28</v>
      </c>
      <c r="F65" s="208">
        <v>5.28</v>
      </c>
    </row>
    <row r="66" spans="1:6">
      <c r="A66" s="194" t="s">
        <v>280</v>
      </c>
      <c r="B66" s="195" t="s">
        <v>281</v>
      </c>
      <c r="C66" s="196" t="s">
        <v>282</v>
      </c>
      <c r="D66" s="197"/>
      <c r="E66" s="198"/>
      <c r="F66" s="198">
        <v>1.35</v>
      </c>
    </row>
    <row r="67" spans="1:6">
      <c r="A67" s="204" t="s">
        <v>3097</v>
      </c>
      <c r="B67" s="205" t="s">
        <v>3098</v>
      </c>
      <c r="C67" s="206" t="s">
        <v>224</v>
      </c>
      <c r="D67" s="207">
        <v>0.03</v>
      </c>
      <c r="E67" s="208">
        <v>21.08</v>
      </c>
      <c r="F67" s="208">
        <v>0.63239999999999996</v>
      </c>
    </row>
    <row r="68" spans="1:6">
      <c r="A68" s="204" t="s">
        <v>2461</v>
      </c>
      <c r="B68" s="205" t="s">
        <v>2462</v>
      </c>
      <c r="C68" s="206" t="s">
        <v>224</v>
      </c>
      <c r="D68" s="207">
        <v>0.06</v>
      </c>
      <c r="E68" s="208">
        <v>12.04</v>
      </c>
      <c r="F68" s="208">
        <v>0.72240000000000004</v>
      </c>
    </row>
    <row r="69" spans="1:6">
      <c r="A69" s="194" t="s">
        <v>216</v>
      </c>
      <c r="B69" s="195" t="s">
        <v>217</v>
      </c>
      <c r="C69" s="196" t="s">
        <v>28</v>
      </c>
      <c r="D69" s="197"/>
      <c r="E69" s="198"/>
      <c r="F69" s="198">
        <v>65.06</v>
      </c>
    </row>
    <row r="70" spans="1:6">
      <c r="A70" s="209" t="s">
        <v>1644</v>
      </c>
      <c r="B70" s="210" t="s">
        <v>2500</v>
      </c>
      <c r="C70" s="211" t="s">
        <v>1059</v>
      </c>
      <c r="D70" s="212">
        <v>0.04</v>
      </c>
      <c r="E70" s="213">
        <v>60</v>
      </c>
      <c r="F70" s="213">
        <v>2.4</v>
      </c>
    </row>
    <row r="71" spans="1:6">
      <c r="A71" s="209" t="s">
        <v>1646</v>
      </c>
      <c r="B71" s="210" t="s">
        <v>2501</v>
      </c>
      <c r="C71" s="211" t="s">
        <v>1007</v>
      </c>
      <c r="D71" s="212">
        <v>14</v>
      </c>
      <c r="E71" s="213">
        <v>0.35</v>
      </c>
      <c r="F71" s="213">
        <v>4.9000000000000004</v>
      </c>
    </row>
    <row r="72" spans="1:6">
      <c r="A72" s="204" t="s">
        <v>2459</v>
      </c>
      <c r="B72" s="205" t="s">
        <v>2460</v>
      </c>
      <c r="C72" s="206" t="s">
        <v>224</v>
      </c>
      <c r="D72" s="207">
        <v>2</v>
      </c>
      <c r="E72" s="208">
        <v>16.84</v>
      </c>
      <c r="F72" s="208">
        <v>33.68</v>
      </c>
    </row>
    <row r="73" spans="1:6">
      <c r="A73" s="204" t="s">
        <v>2461</v>
      </c>
      <c r="B73" s="205" t="s">
        <v>2462</v>
      </c>
      <c r="C73" s="206" t="s">
        <v>224</v>
      </c>
      <c r="D73" s="207">
        <v>2</v>
      </c>
      <c r="E73" s="208">
        <v>12.04</v>
      </c>
      <c r="F73" s="208">
        <v>24.08</v>
      </c>
    </row>
    <row r="74" spans="1:6">
      <c r="A74" s="194" t="s">
        <v>520</v>
      </c>
      <c r="B74" s="195" t="s">
        <v>521</v>
      </c>
      <c r="C74" s="196" t="s">
        <v>52</v>
      </c>
      <c r="D74" s="197"/>
      <c r="E74" s="198"/>
      <c r="F74" s="198">
        <v>3.55</v>
      </c>
    </row>
    <row r="75" spans="1:6">
      <c r="A75" s="204" t="s">
        <v>2480</v>
      </c>
      <c r="B75" s="205" t="s">
        <v>2481</v>
      </c>
      <c r="C75" s="206" t="s">
        <v>224</v>
      </c>
      <c r="D75" s="207">
        <v>0.1074</v>
      </c>
      <c r="E75" s="208">
        <v>21.08</v>
      </c>
      <c r="F75" s="208">
        <v>2.263992</v>
      </c>
    </row>
    <row r="76" spans="1:6">
      <c r="A76" s="204" t="s">
        <v>2461</v>
      </c>
      <c r="B76" s="205" t="s">
        <v>2462</v>
      </c>
      <c r="C76" s="206" t="s">
        <v>224</v>
      </c>
      <c r="D76" s="207">
        <v>0.1074</v>
      </c>
      <c r="E76" s="208">
        <v>12.04</v>
      </c>
      <c r="F76" s="208">
        <v>1.293096</v>
      </c>
    </row>
    <row r="77" spans="1:6">
      <c r="A77" s="194" t="s">
        <v>522</v>
      </c>
      <c r="B77" s="195" t="s">
        <v>523</v>
      </c>
      <c r="C77" s="196" t="s">
        <v>52</v>
      </c>
      <c r="D77" s="197"/>
      <c r="E77" s="198"/>
      <c r="F77" s="198">
        <v>3.99</v>
      </c>
    </row>
    <row r="78" spans="1:6">
      <c r="A78" s="204" t="s">
        <v>2480</v>
      </c>
      <c r="B78" s="205" t="s">
        <v>2481</v>
      </c>
      <c r="C78" s="206" t="s">
        <v>224</v>
      </c>
      <c r="D78" s="207">
        <v>0.1207</v>
      </c>
      <c r="E78" s="208">
        <v>21.08</v>
      </c>
      <c r="F78" s="208">
        <v>2.5443560000000001</v>
      </c>
    </row>
    <row r="79" spans="1:6">
      <c r="A79" s="204" t="s">
        <v>2461</v>
      </c>
      <c r="B79" s="205" t="s">
        <v>2462</v>
      </c>
      <c r="C79" s="206" t="s">
        <v>224</v>
      </c>
      <c r="D79" s="207">
        <v>0.1207</v>
      </c>
      <c r="E79" s="208">
        <v>12.04</v>
      </c>
      <c r="F79" s="208">
        <v>1.453228</v>
      </c>
    </row>
    <row r="80" spans="1:6">
      <c r="A80" s="194" t="s">
        <v>210</v>
      </c>
      <c r="B80" s="195" t="s">
        <v>211</v>
      </c>
      <c r="C80" s="196" t="s">
        <v>52</v>
      </c>
      <c r="D80" s="197"/>
      <c r="E80" s="198"/>
      <c r="F80" s="198">
        <v>4.43</v>
      </c>
    </row>
    <row r="81" spans="1:6">
      <c r="A81" s="204" t="s">
        <v>2480</v>
      </c>
      <c r="B81" s="205" t="s">
        <v>2481</v>
      </c>
      <c r="C81" s="206" t="s">
        <v>224</v>
      </c>
      <c r="D81" s="207">
        <v>0.13400000000000001</v>
      </c>
      <c r="E81" s="208">
        <v>21.08</v>
      </c>
      <c r="F81" s="208">
        <v>2.8247200000000001</v>
      </c>
    </row>
    <row r="82" spans="1:6">
      <c r="A82" s="204" t="s">
        <v>2461</v>
      </c>
      <c r="B82" s="205" t="s">
        <v>2462</v>
      </c>
      <c r="C82" s="206" t="s">
        <v>224</v>
      </c>
      <c r="D82" s="207">
        <v>0.13400000000000001</v>
      </c>
      <c r="E82" s="208">
        <v>12.04</v>
      </c>
      <c r="F82" s="208">
        <v>1.6133599999999999</v>
      </c>
    </row>
    <row r="83" spans="1:6">
      <c r="A83" s="194" t="s">
        <v>214</v>
      </c>
      <c r="B83" s="195" t="s">
        <v>215</v>
      </c>
      <c r="C83" s="196" t="s">
        <v>52</v>
      </c>
      <c r="D83" s="197"/>
      <c r="E83" s="198"/>
      <c r="F83" s="198">
        <v>7.39</v>
      </c>
    </row>
    <row r="84" spans="1:6">
      <c r="A84" s="204" t="s">
        <v>3099</v>
      </c>
      <c r="B84" s="205" t="s">
        <v>3100</v>
      </c>
      <c r="C84" s="206" t="s">
        <v>1023</v>
      </c>
      <c r="D84" s="207">
        <v>1.4E-2</v>
      </c>
      <c r="E84" s="208">
        <v>123.82</v>
      </c>
      <c r="F84" s="208">
        <v>1.7334799999999999</v>
      </c>
    </row>
    <row r="85" spans="1:6">
      <c r="A85" s="204" t="s">
        <v>3101</v>
      </c>
      <c r="B85" s="205" t="s">
        <v>3102</v>
      </c>
      <c r="C85" s="206" t="s">
        <v>52</v>
      </c>
      <c r="D85" s="207">
        <v>1</v>
      </c>
      <c r="E85" s="208">
        <v>1.38</v>
      </c>
      <c r="F85" s="208">
        <v>1.38</v>
      </c>
    </row>
    <row r="86" spans="1:6">
      <c r="A86" s="204" t="s">
        <v>2480</v>
      </c>
      <c r="B86" s="205" t="s">
        <v>2481</v>
      </c>
      <c r="C86" s="206" t="s">
        <v>224</v>
      </c>
      <c r="D86" s="207">
        <v>9.5000000000000001E-2</v>
      </c>
      <c r="E86" s="208">
        <v>21.08</v>
      </c>
      <c r="F86" s="208">
        <v>2.0026000000000002</v>
      </c>
    </row>
    <row r="87" spans="1:6">
      <c r="A87" s="204" t="s">
        <v>2461</v>
      </c>
      <c r="B87" s="205" t="s">
        <v>2462</v>
      </c>
      <c r="C87" s="206" t="s">
        <v>224</v>
      </c>
      <c r="D87" s="207">
        <v>0.19</v>
      </c>
      <c r="E87" s="208">
        <v>12.04</v>
      </c>
      <c r="F87" s="208">
        <v>2.2875999999999999</v>
      </c>
    </row>
    <row r="88" spans="1:6">
      <c r="A88" s="194" t="s">
        <v>518</v>
      </c>
      <c r="B88" s="195" t="s">
        <v>519</v>
      </c>
      <c r="C88" s="196" t="s">
        <v>52</v>
      </c>
      <c r="D88" s="197"/>
      <c r="E88" s="198"/>
      <c r="F88" s="198">
        <v>2.25</v>
      </c>
    </row>
    <row r="89" spans="1:6">
      <c r="A89" s="204" t="s">
        <v>2480</v>
      </c>
      <c r="B89" s="205" t="s">
        <v>2481</v>
      </c>
      <c r="C89" s="206" t="s">
        <v>224</v>
      </c>
      <c r="D89" s="207">
        <v>0.05</v>
      </c>
      <c r="E89" s="208">
        <v>21.08</v>
      </c>
      <c r="F89" s="208">
        <v>1.054</v>
      </c>
    </row>
    <row r="90" spans="1:6">
      <c r="A90" s="204" t="s">
        <v>2461</v>
      </c>
      <c r="B90" s="205" t="s">
        <v>2462</v>
      </c>
      <c r="C90" s="206" t="s">
        <v>224</v>
      </c>
      <c r="D90" s="207">
        <v>0.1</v>
      </c>
      <c r="E90" s="208">
        <v>12.04</v>
      </c>
      <c r="F90" s="208">
        <v>1.204</v>
      </c>
    </row>
    <row r="91" spans="1:6">
      <c r="A91" s="194" t="s">
        <v>516</v>
      </c>
      <c r="B91" s="195" t="s">
        <v>517</v>
      </c>
      <c r="C91" s="196" t="s">
        <v>52</v>
      </c>
      <c r="D91" s="197"/>
      <c r="E91" s="198"/>
      <c r="F91" s="198">
        <v>1.35</v>
      </c>
    </row>
    <row r="92" spans="1:6">
      <c r="A92" s="204" t="s">
        <v>2480</v>
      </c>
      <c r="B92" s="205" t="s">
        <v>2481</v>
      </c>
      <c r="C92" s="206" t="s">
        <v>224</v>
      </c>
      <c r="D92" s="207">
        <v>0.03</v>
      </c>
      <c r="E92" s="208">
        <v>21.08</v>
      </c>
      <c r="F92" s="208">
        <v>0.63239999999999996</v>
      </c>
    </row>
    <row r="93" spans="1:6">
      <c r="A93" s="204" t="s">
        <v>2461</v>
      </c>
      <c r="B93" s="205" t="s">
        <v>2462</v>
      </c>
      <c r="C93" s="206" t="s">
        <v>224</v>
      </c>
      <c r="D93" s="207">
        <v>0.06</v>
      </c>
      <c r="E93" s="208">
        <v>12.04</v>
      </c>
      <c r="F93" s="208">
        <v>0.72240000000000004</v>
      </c>
    </row>
    <row r="94" spans="1:6">
      <c r="A94" s="194" t="s">
        <v>2956</v>
      </c>
      <c r="B94" s="195" t="s">
        <v>3103</v>
      </c>
      <c r="C94" s="196" t="s">
        <v>224</v>
      </c>
      <c r="D94" s="197"/>
      <c r="E94" s="198"/>
      <c r="F94" s="198">
        <v>13.51</v>
      </c>
    </row>
    <row r="95" spans="1:6">
      <c r="A95" s="209" t="s">
        <v>1675</v>
      </c>
      <c r="B95" s="210" t="s">
        <v>3104</v>
      </c>
      <c r="C95" s="211" t="s">
        <v>1615</v>
      </c>
      <c r="D95" s="212">
        <v>1</v>
      </c>
      <c r="E95" s="213">
        <v>10.19</v>
      </c>
      <c r="F95" s="213">
        <v>10.19</v>
      </c>
    </row>
    <row r="96" spans="1:6">
      <c r="A96" s="209" t="s">
        <v>1634</v>
      </c>
      <c r="B96" s="210" t="s">
        <v>3105</v>
      </c>
      <c r="C96" s="211" t="s">
        <v>1615</v>
      </c>
      <c r="D96" s="212">
        <v>1</v>
      </c>
      <c r="E96" s="213">
        <v>0.67</v>
      </c>
      <c r="F96" s="213">
        <v>0.67</v>
      </c>
    </row>
    <row r="97" spans="1:6">
      <c r="A97" s="209" t="s">
        <v>1632</v>
      </c>
      <c r="B97" s="210" t="s">
        <v>3106</v>
      </c>
      <c r="C97" s="211" t="s">
        <v>1615</v>
      </c>
      <c r="D97" s="212">
        <v>1</v>
      </c>
      <c r="E97" s="213">
        <v>0.71</v>
      </c>
      <c r="F97" s="213">
        <v>0.71</v>
      </c>
    </row>
    <row r="98" spans="1:6">
      <c r="A98" s="209" t="s">
        <v>1650</v>
      </c>
      <c r="B98" s="210" t="s">
        <v>3107</v>
      </c>
      <c r="C98" s="211" t="s">
        <v>1615</v>
      </c>
      <c r="D98" s="212">
        <v>1</v>
      </c>
      <c r="E98" s="213">
        <v>0.37</v>
      </c>
      <c r="F98" s="213">
        <v>0.37</v>
      </c>
    </row>
    <row r="99" spans="1:6">
      <c r="A99" s="209" t="s">
        <v>1883</v>
      </c>
      <c r="B99" s="210" t="s">
        <v>3108</v>
      </c>
      <c r="C99" s="211" t="s">
        <v>1615</v>
      </c>
      <c r="D99" s="212">
        <v>1</v>
      </c>
      <c r="E99" s="213">
        <v>0.02</v>
      </c>
      <c r="F99" s="213">
        <v>0.02</v>
      </c>
    </row>
    <row r="100" spans="1:6">
      <c r="A100" s="204" t="s">
        <v>3109</v>
      </c>
      <c r="B100" s="205" t="s">
        <v>3110</v>
      </c>
      <c r="C100" s="206" t="s">
        <v>224</v>
      </c>
      <c r="D100" s="207">
        <v>1</v>
      </c>
      <c r="E100" s="208">
        <v>0.43</v>
      </c>
      <c r="F100" s="208">
        <v>0.43</v>
      </c>
    </row>
    <row r="101" spans="1:6">
      <c r="A101" s="204" t="s">
        <v>3111</v>
      </c>
      <c r="B101" s="205" t="s">
        <v>3112</v>
      </c>
      <c r="C101" s="206" t="s">
        <v>224</v>
      </c>
      <c r="D101" s="207">
        <v>1</v>
      </c>
      <c r="E101" s="208">
        <v>0.82</v>
      </c>
      <c r="F101" s="208">
        <v>0.82</v>
      </c>
    </row>
    <row r="102" spans="1:6">
      <c r="A102" s="204" t="s">
        <v>3113</v>
      </c>
      <c r="B102" s="205" t="s">
        <v>3114</v>
      </c>
      <c r="C102" s="206" t="s">
        <v>224</v>
      </c>
      <c r="D102" s="207">
        <v>1</v>
      </c>
      <c r="E102" s="208">
        <v>0.3</v>
      </c>
      <c r="F102" s="208">
        <v>0.3</v>
      </c>
    </row>
    <row r="103" spans="1:6">
      <c r="A103" s="194" t="s">
        <v>728</v>
      </c>
      <c r="B103" s="195" t="s">
        <v>729</v>
      </c>
      <c r="C103" s="196" t="s">
        <v>28</v>
      </c>
      <c r="D103" s="197"/>
      <c r="E103" s="198"/>
      <c r="F103" s="198">
        <v>273.77999999999997</v>
      </c>
    </row>
    <row r="104" spans="1:6">
      <c r="A104" s="209" t="s">
        <v>2059</v>
      </c>
      <c r="B104" s="210" t="s">
        <v>3115</v>
      </c>
      <c r="C104" s="211" t="s">
        <v>1007</v>
      </c>
      <c r="D104" s="212">
        <v>0.52280000000000004</v>
      </c>
      <c r="E104" s="213">
        <v>30.97</v>
      </c>
      <c r="F104" s="213">
        <v>16.191116000000001</v>
      </c>
    </row>
    <row r="105" spans="1:6">
      <c r="A105" s="209" t="s">
        <v>2256</v>
      </c>
      <c r="B105" s="210" t="s">
        <v>3116</v>
      </c>
      <c r="C105" s="211" t="s">
        <v>259</v>
      </c>
      <c r="D105" s="212">
        <v>6</v>
      </c>
      <c r="E105" s="213">
        <v>0.3</v>
      </c>
      <c r="F105" s="213">
        <v>1.8</v>
      </c>
    </row>
    <row r="106" spans="1:6">
      <c r="A106" s="209" t="s">
        <v>1861</v>
      </c>
      <c r="B106" s="210" t="s">
        <v>3117</v>
      </c>
      <c r="C106" s="211" t="s">
        <v>918</v>
      </c>
      <c r="D106" s="212">
        <v>1.0049999999999999</v>
      </c>
      <c r="E106" s="213">
        <v>167.79</v>
      </c>
      <c r="F106" s="213">
        <v>168.62895</v>
      </c>
    </row>
    <row r="107" spans="1:6">
      <c r="A107" s="209" t="s">
        <v>2206</v>
      </c>
      <c r="B107" s="210" t="s">
        <v>3118</v>
      </c>
      <c r="C107" s="211" t="s">
        <v>1007</v>
      </c>
      <c r="D107" s="212">
        <v>3.5099999999999999E-2</v>
      </c>
      <c r="E107" s="213">
        <v>38.99</v>
      </c>
      <c r="F107" s="213">
        <v>1.368549</v>
      </c>
    </row>
    <row r="108" spans="1:6">
      <c r="A108" s="209" t="s">
        <v>1980</v>
      </c>
      <c r="B108" s="210" t="s">
        <v>3119</v>
      </c>
      <c r="C108" s="211" t="s">
        <v>259</v>
      </c>
      <c r="D108" s="212">
        <v>2</v>
      </c>
      <c r="E108" s="213">
        <v>25.12</v>
      </c>
      <c r="F108" s="213">
        <v>50.24</v>
      </c>
    </row>
    <row r="109" spans="1:6">
      <c r="A109" s="204" t="s">
        <v>3120</v>
      </c>
      <c r="B109" s="205" t="s">
        <v>3121</v>
      </c>
      <c r="C109" s="206" t="s">
        <v>224</v>
      </c>
      <c r="D109" s="207">
        <v>1.49</v>
      </c>
      <c r="E109" s="208">
        <v>15.96</v>
      </c>
      <c r="F109" s="208">
        <v>23.7804</v>
      </c>
    </row>
    <row r="110" spans="1:6">
      <c r="A110" s="204" t="s">
        <v>2461</v>
      </c>
      <c r="B110" s="205" t="s">
        <v>2462</v>
      </c>
      <c r="C110" s="206" t="s">
        <v>224</v>
      </c>
      <c r="D110" s="207">
        <v>0.98</v>
      </c>
      <c r="E110" s="208">
        <v>12.04</v>
      </c>
      <c r="F110" s="208">
        <v>11.799200000000001</v>
      </c>
    </row>
    <row r="111" spans="1:6">
      <c r="A111" s="194" t="s">
        <v>660</v>
      </c>
      <c r="B111" s="195" t="s">
        <v>661</v>
      </c>
      <c r="C111" s="196" t="s">
        <v>19</v>
      </c>
      <c r="D111" s="197"/>
      <c r="E111" s="198"/>
      <c r="F111" s="198">
        <v>29.58</v>
      </c>
    </row>
    <row r="112" spans="1:6">
      <c r="A112" s="209" t="s">
        <v>1646</v>
      </c>
      <c r="B112" s="210" t="s">
        <v>2501</v>
      </c>
      <c r="C112" s="211" t="s">
        <v>1007</v>
      </c>
      <c r="D112" s="212">
        <v>1</v>
      </c>
      <c r="E112" s="213">
        <v>0.35</v>
      </c>
      <c r="F112" s="213">
        <v>0.35</v>
      </c>
    </row>
    <row r="113" spans="1:6">
      <c r="A113" s="204" t="s">
        <v>2459</v>
      </c>
      <c r="B113" s="205" t="s">
        <v>2460</v>
      </c>
      <c r="C113" s="206" t="s">
        <v>224</v>
      </c>
      <c r="D113" s="207">
        <v>0.9</v>
      </c>
      <c r="E113" s="208">
        <v>16.84</v>
      </c>
      <c r="F113" s="208">
        <v>15.156000000000001</v>
      </c>
    </row>
    <row r="114" spans="1:6">
      <c r="A114" s="204" t="s">
        <v>2461</v>
      </c>
      <c r="B114" s="205" t="s">
        <v>2462</v>
      </c>
      <c r="C114" s="206" t="s">
        <v>224</v>
      </c>
      <c r="D114" s="207">
        <v>0.9</v>
      </c>
      <c r="E114" s="208">
        <v>12.04</v>
      </c>
      <c r="F114" s="208">
        <v>10.836</v>
      </c>
    </row>
    <row r="115" spans="1:6">
      <c r="A115" s="204" t="s">
        <v>3122</v>
      </c>
      <c r="B115" s="205" t="s">
        <v>3123</v>
      </c>
      <c r="C115" s="206" t="s">
        <v>47</v>
      </c>
      <c r="D115" s="207">
        <v>0.01</v>
      </c>
      <c r="E115" s="208">
        <v>325.61</v>
      </c>
      <c r="F115" s="208">
        <v>3.2561</v>
      </c>
    </row>
    <row r="116" spans="1:6">
      <c r="A116" s="194" t="s">
        <v>689</v>
      </c>
      <c r="B116" s="195" t="s">
        <v>690</v>
      </c>
      <c r="C116" s="196" t="s">
        <v>19</v>
      </c>
      <c r="D116" s="197"/>
      <c r="E116" s="198"/>
      <c r="F116" s="198">
        <v>31.21</v>
      </c>
    </row>
    <row r="117" spans="1:6">
      <c r="A117" s="209" t="s">
        <v>1646</v>
      </c>
      <c r="B117" s="210" t="s">
        <v>2501</v>
      </c>
      <c r="C117" s="211" t="s">
        <v>1007</v>
      </c>
      <c r="D117" s="212">
        <v>1</v>
      </c>
      <c r="E117" s="213">
        <v>0.35</v>
      </c>
      <c r="F117" s="213">
        <v>0.35</v>
      </c>
    </row>
    <row r="118" spans="1:6">
      <c r="A118" s="204" t="s">
        <v>2459</v>
      </c>
      <c r="B118" s="205" t="s">
        <v>2460</v>
      </c>
      <c r="C118" s="206" t="s">
        <v>224</v>
      </c>
      <c r="D118" s="207">
        <v>0.9</v>
      </c>
      <c r="E118" s="208">
        <v>16.84</v>
      </c>
      <c r="F118" s="208">
        <v>15.156000000000001</v>
      </c>
    </row>
    <row r="119" spans="1:6">
      <c r="A119" s="204" t="s">
        <v>2461</v>
      </c>
      <c r="B119" s="205" t="s">
        <v>2462</v>
      </c>
      <c r="C119" s="206" t="s">
        <v>224</v>
      </c>
      <c r="D119" s="207">
        <v>0.9</v>
      </c>
      <c r="E119" s="208">
        <v>12.04</v>
      </c>
      <c r="F119" s="208">
        <v>10.836</v>
      </c>
    </row>
    <row r="120" spans="1:6">
      <c r="A120" s="204" t="s">
        <v>3122</v>
      </c>
      <c r="B120" s="205" t="s">
        <v>3123</v>
      </c>
      <c r="C120" s="206" t="s">
        <v>47</v>
      </c>
      <c r="D120" s="207">
        <v>1.4999999999999999E-2</v>
      </c>
      <c r="E120" s="208">
        <v>325.61</v>
      </c>
      <c r="F120" s="208">
        <v>4.88415</v>
      </c>
    </row>
    <row r="121" spans="1:6">
      <c r="A121" s="194" t="s">
        <v>237</v>
      </c>
      <c r="B121" s="195" t="s">
        <v>238</v>
      </c>
      <c r="C121" s="196" t="s">
        <v>47</v>
      </c>
      <c r="D121" s="197"/>
      <c r="E121" s="198"/>
      <c r="F121" s="198">
        <v>55.41</v>
      </c>
    </row>
    <row r="122" spans="1:6">
      <c r="A122" s="209" t="s">
        <v>1699</v>
      </c>
      <c r="B122" s="210" t="s">
        <v>3124</v>
      </c>
      <c r="C122" s="211" t="s">
        <v>1059</v>
      </c>
      <c r="D122" s="212">
        <v>0.88</v>
      </c>
      <c r="E122" s="213">
        <v>53.6</v>
      </c>
      <c r="F122" s="213">
        <v>47.167999999999999</v>
      </c>
    </row>
    <row r="123" spans="1:6">
      <c r="A123" s="204" t="s">
        <v>3125</v>
      </c>
      <c r="B123" s="205" t="s">
        <v>3126</v>
      </c>
      <c r="C123" s="206" t="s">
        <v>1023</v>
      </c>
      <c r="D123" s="207">
        <v>1.3313999999999999E-2</v>
      </c>
      <c r="E123" s="208">
        <v>78.319999999999993</v>
      </c>
      <c r="F123" s="208">
        <v>1.0427519999999999</v>
      </c>
    </row>
    <row r="124" spans="1:6">
      <c r="A124" s="204" t="s">
        <v>3127</v>
      </c>
      <c r="B124" s="205" t="s">
        <v>3128</v>
      </c>
      <c r="C124" s="206" t="s">
        <v>1023</v>
      </c>
      <c r="D124" s="207">
        <v>2.3960000000000001E-3</v>
      </c>
      <c r="E124" s="208">
        <v>133.25</v>
      </c>
      <c r="F124" s="208">
        <v>0.31926700000000002</v>
      </c>
    </row>
    <row r="125" spans="1:6">
      <c r="A125" s="204" t="s">
        <v>3129</v>
      </c>
      <c r="B125" s="205" t="s">
        <v>3130</v>
      </c>
      <c r="C125" s="206" t="s">
        <v>1025</v>
      </c>
      <c r="D125" s="207">
        <v>1.0917E-2</v>
      </c>
      <c r="E125" s="208">
        <v>46.85</v>
      </c>
      <c r="F125" s="208">
        <v>0.51146100000000005</v>
      </c>
    </row>
    <row r="126" spans="1:6">
      <c r="A126" s="204" t="s">
        <v>3131</v>
      </c>
      <c r="B126" s="205" t="s">
        <v>3132</v>
      </c>
      <c r="C126" s="206" t="s">
        <v>1023</v>
      </c>
      <c r="D126" s="207">
        <v>8.7869999999999997E-3</v>
      </c>
      <c r="E126" s="208">
        <v>164.2</v>
      </c>
      <c r="F126" s="208">
        <v>1.442825</v>
      </c>
    </row>
    <row r="127" spans="1:6">
      <c r="A127" s="204" t="s">
        <v>3133</v>
      </c>
      <c r="B127" s="205" t="s">
        <v>3134</v>
      </c>
      <c r="C127" s="206" t="s">
        <v>1025</v>
      </c>
      <c r="D127" s="207">
        <v>4.5269999999999998E-3</v>
      </c>
      <c r="E127" s="208">
        <v>46.65</v>
      </c>
      <c r="F127" s="208">
        <v>0.21118500000000001</v>
      </c>
    </row>
    <row r="128" spans="1:6">
      <c r="A128" s="204" t="s">
        <v>3135</v>
      </c>
      <c r="B128" s="205" t="s">
        <v>3136</v>
      </c>
      <c r="C128" s="206" t="s">
        <v>1023</v>
      </c>
      <c r="D128" s="207">
        <v>3.1949999999999999E-3</v>
      </c>
      <c r="E128" s="208">
        <v>108.61</v>
      </c>
      <c r="F128" s="208">
        <v>0.34700900000000001</v>
      </c>
    </row>
    <row r="129" spans="1:6">
      <c r="A129" s="204" t="s">
        <v>3137</v>
      </c>
      <c r="B129" s="205" t="s">
        <v>3138</v>
      </c>
      <c r="C129" s="206" t="s">
        <v>1025</v>
      </c>
      <c r="D129" s="207">
        <v>1.0118E-2</v>
      </c>
      <c r="E129" s="208">
        <v>36.85</v>
      </c>
      <c r="F129" s="208">
        <v>0.37284800000000001</v>
      </c>
    </row>
    <row r="130" spans="1:6">
      <c r="A130" s="204" t="s">
        <v>3139</v>
      </c>
      <c r="B130" s="205" t="s">
        <v>3140</v>
      </c>
      <c r="C130" s="206" t="s">
        <v>1023</v>
      </c>
      <c r="D130" s="207">
        <v>1.1050000000000001E-2</v>
      </c>
      <c r="E130" s="208">
        <v>98.17</v>
      </c>
      <c r="F130" s="208">
        <v>1.0847789999999999</v>
      </c>
    </row>
    <row r="131" spans="1:6">
      <c r="A131" s="204" t="s">
        <v>2461</v>
      </c>
      <c r="B131" s="205" t="s">
        <v>2462</v>
      </c>
      <c r="C131" s="206" t="s">
        <v>224</v>
      </c>
      <c r="D131" s="207">
        <v>5.3254999999999997E-2</v>
      </c>
      <c r="E131" s="208">
        <v>12.04</v>
      </c>
      <c r="F131" s="208">
        <v>0.64119000000000004</v>
      </c>
    </row>
    <row r="132" spans="1:6">
      <c r="A132" s="204" t="s">
        <v>3141</v>
      </c>
      <c r="B132" s="205" t="s">
        <v>3142</v>
      </c>
      <c r="C132" s="206" t="s">
        <v>1023</v>
      </c>
      <c r="D132" s="207">
        <v>1.1050000000000001E-2</v>
      </c>
      <c r="E132" s="208">
        <v>188.56</v>
      </c>
      <c r="F132" s="208">
        <v>2.0835880000000002</v>
      </c>
    </row>
    <row r="133" spans="1:6">
      <c r="A133" s="204" t="s">
        <v>3143</v>
      </c>
      <c r="B133" s="205" t="s">
        <v>3144</v>
      </c>
      <c r="C133" s="206" t="s">
        <v>1025</v>
      </c>
      <c r="D133" s="207">
        <v>2.2629999999999998E-3</v>
      </c>
      <c r="E133" s="208">
        <v>105.24</v>
      </c>
      <c r="F133" s="208">
        <v>0.23815800000000001</v>
      </c>
    </row>
    <row r="134" spans="1:6">
      <c r="A134" s="194" t="s">
        <v>85</v>
      </c>
      <c r="B134" s="195" t="s">
        <v>86</v>
      </c>
      <c r="C134" s="196" t="s">
        <v>52</v>
      </c>
      <c r="D134" s="197"/>
      <c r="E134" s="198"/>
      <c r="F134" s="198">
        <v>1.89</v>
      </c>
    </row>
    <row r="135" spans="1:6">
      <c r="A135" s="209" t="s">
        <v>1907</v>
      </c>
      <c r="B135" s="210" t="s">
        <v>3145</v>
      </c>
      <c r="C135" s="211" t="s">
        <v>254</v>
      </c>
      <c r="D135" s="212">
        <v>1.19</v>
      </c>
      <c r="E135" s="213">
        <v>0.97</v>
      </c>
      <c r="F135" s="213">
        <v>1.1543000000000001</v>
      </c>
    </row>
    <row r="136" spans="1:6">
      <c r="A136" s="209" t="s">
        <v>2099</v>
      </c>
      <c r="B136" s="210" t="s">
        <v>3146</v>
      </c>
      <c r="C136" s="211" t="s">
        <v>259</v>
      </c>
      <c r="D136" s="212">
        <v>8.9999999999999993E-3</v>
      </c>
      <c r="E136" s="213">
        <v>2.36</v>
      </c>
      <c r="F136" s="213">
        <v>2.1239999999999998E-2</v>
      </c>
    </row>
    <row r="137" spans="1:6">
      <c r="A137" s="204" t="s">
        <v>2956</v>
      </c>
      <c r="B137" s="205" t="s">
        <v>2957</v>
      </c>
      <c r="C137" s="206" t="s">
        <v>224</v>
      </c>
      <c r="D137" s="207">
        <v>2.4E-2</v>
      </c>
      <c r="E137" s="208">
        <v>13.51</v>
      </c>
      <c r="F137" s="208">
        <v>0.32423999999999997</v>
      </c>
    </row>
    <row r="138" spans="1:6">
      <c r="A138" s="204" t="s">
        <v>2958</v>
      </c>
      <c r="B138" s="205" t="s">
        <v>2959</v>
      </c>
      <c r="C138" s="206" t="s">
        <v>224</v>
      </c>
      <c r="D138" s="207">
        <v>2.4E-2</v>
      </c>
      <c r="E138" s="208">
        <v>17.010000000000002</v>
      </c>
      <c r="F138" s="208">
        <v>0.40823999999999999</v>
      </c>
    </row>
    <row r="139" spans="1:6">
      <c r="A139" s="194" t="s">
        <v>89</v>
      </c>
      <c r="B139" s="195" t="s">
        <v>90</v>
      </c>
      <c r="C139" s="196" t="s">
        <v>52</v>
      </c>
      <c r="D139" s="197"/>
      <c r="E139" s="198"/>
      <c r="F139" s="198">
        <v>7.39</v>
      </c>
    </row>
    <row r="140" spans="1:6">
      <c r="A140" s="209" t="s">
        <v>1736</v>
      </c>
      <c r="B140" s="210" t="s">
        <v>3147</v>
      </c>
      <c r="C140" s="211" t="s">
        <v>254</v>
      </c>
      <c r="D140" s="212">
        <v>1.19</v>
      </c>
      <c r="E140" s="213">
        <v>4.2300000000000004</v>
      </c>
      <c r="F140" s="213">
        <v>5.0336999999999996</v>
      </c>
    </row>
    <row r="141" spans="1:6">
      <c r="A141" s="209" t="s">
        <v>2099</v>
      </c>
      <c r="B141" s="210" t="s">
        <v>3146</v>
      </c>
      <c r="C141" s="211" t="s">
        <v>259</v>
      </c>
      <c r="D141" s="212">
        <v>8.9999999999999993E-3</v>
      </c>
      <c r="E141" s="213">
        <v>2.36</v>
      </c>
      <c r="F141" s="213">
        <v>2.1239999999999998E-2</v>
      </c>
    </row>
    <row r="142" spans="1:6">
      <c r="A142" s="204" t="s">
        <v>2956</v>
      </c>
      <c r="B142" s="205" t="s">
        <v>2957</v>
      </c>
      <c r="C142" s="206" t="s">
        <v>224</v>
      </c>
      <c r="D142" s="207">
        <v>7.6999999999999999E-2</v>
      </c>
      <c r="E142" s="208">
        <v>13.51</v>
      </c>
      <c r="F142" s="208">
        <v>1.04027</v>
      </c>
    </row>
    <row r="143" spans="1:6">
      <c r="A143" s="204" t="s">
        <v>2958</v>
      </c>
      <c r="B143" s="205" t="s">
        <v>2959</v>
      </c>
      <c r="C143" s="206" t="s">
        <v>224</v>
      </c>
      <c r="D143" s="207">
        <v>7.6999999999999999E-2</v>
      </c>
      <c r="E143" s="208">
        <v>17.010000000000002</v>
      </c>
      <c r="F143" s="208">
        <v>1.3097700000000001</v>
      </c>
    </row>
    <row r="144" spans="1:6">
      <c r="A144" s="194" t="s">
        <v>81</v>
      </c>
      <c r="B144" s="195" t="s">
        <v>82</v>
      </c>
      <c r="C144" s="196" t="s">
        <v>52</v>
      </c>
      <c r="D144" s="197"/>
      <c r="E144" s="198"/>
      <c r="F144" s="198">
        <v>2.0099999999999998</v>
      </c>
    </row>
    <row r="145" spans="1:6">
      <c r="A145" s="209" t="s">
        <v>1889</v>
      </c>
      <c r="B145" s="210" t="s">
        <v>3148</v>
      </c>
      <c r="C145" s="211" t="s">
        <v>254</v>
      </c>
      <c r="D145" s="212">
        <v>1.19</v>
      </c>
      <c r="E145" s="213">
        <v>0.91</v>
      </c>
      <c r="F145" s="213">
        <v>1.0829</v>
      </c>
    </row>
    <row r="146" spans="1:6">
      <c r="A146" s="209" t="s">
        <v>2099</v>
      </c>
      <c r="B146" s="210" t="s">
        <v>3146</v>
      </c>
      <c r="C146" s="211" t="s">
        <v>259</v>
      </c>
      <c r="D146" s="212">
        <v>8.9999999999999993E-3</v>
      </c>
      <c r="E146" s="213">
        <v>2.36</v>
      </c>
      <c r="F146" s="213">
        <v>2.1239999999999998E-2</v>
      </c>
    </row>
    <row r="147" spans="1:6">
      <c r="A147" s="204" t="s">
        <v>2956</v>
      </c>
      <c r="B147" s="205" t="s">
        <v>2957</v>
      </c>
      <c r="C147" s="206" t="s">
        <v>224</v>
      </c>
      <c r="D147" s="207">
        <v>0.03</v>
      </c>
      <c r="E147" s="208">
        <v>13.51</v>
      </c>
      <c r="F147" s="208">
        <v>0.40529999999999999</v>
      </c>
    </row>
    <row r="148" spans="1:6">
      <c r="A148" s="204" t="s">
        <v>2958</v>
      </c>
      <c r="B148" s="205" t="s">
        <v>2959</v>
      </c>
      <c r="C148" s="206" t="s">
        <v>224</v>
      </c>
      <c r="D148" s="207">
        <v>0.03</v>
      </c>
      <c r="E148" s="208">
        <v>17.010000000000002</v>
      </c>
      <c r="F148" s="208">
        <v>0.51029999999999998</v>
      </c>
    </row>
    <row r="149" spans="1:6">
      <c r="A149" s="194" t="s">
        <v>91</v>
      </c>
      <c r="B149" s="195" t="s">
        <v>92</v>
      </c>
      <c r="C149" s="196" t="s">
        <v>52</v>
      </c>
      <c r="D149" s="197"/>
      <c r="E149" s="198"/>
      <c r="F149" s="198">
        <v>11.99</v>
      </c>
    </row>
    <row r="150" spans="1:6">
      <c r="A150" s="209" t="s">
        <v>1817</v>
      </c>
      <c r="B150" s="210" t="s">
        <v>3149</v>
      </c>
      <c r="C150" s="211" t="s">
        <v>254</v>
      </c>
      <c r="D150" s="212">
        <v>1.0149999999999999</v>
      </c>
      <c r="E150" s="213">
        <v>9.89</v>
      </c>
      <c r="F150" s="213">
        <v>10.038349999999999</v>
      </c>
    </row>
    <row r="151" spans="1:6">
      <c r="A151" s="209" t="s">
        <v>2099</v>
      </c>
      <c r="B151" s="210" t="s">
        <v>3146</v>
      </c>
      <c r="C151" s="211" t="s">
        <v>259</v>
      </c>
      <c r="D151" s="212">
        <v>8.9999999999999993E-3</v>
      </c>
      <c r="E151" s="213">
        <v>2.36</v>
      </c>
      <c r="F151" s="213">
        <v>2.1239999999999998E-2</v>
      </c>
    </row>
    <row r="152" spans="1:6">
      <c r="A152" s="204" t="s">
        <v>2956</v>
      </c>
      <c r="B152" s="205" t="s">
        <v>2957</v>
      </c>
      <c r="C152" s="206" t="s">
        <v>224</v>
      </c>
      <c r="D152" s="207">
        <v>6.4000000000000001E-2</v>
      </c>
      <c r="E152" s="208">
        <v>13.51</v>
      </c>
      <c r="F152" s="208">
        <v>0.86463999999999996</v>
      </c>
    </row>
    <row r="153" spans="1:6">
      <c r="A153" s="204" t="s">
        <v>2958</v>
      </c>
      <c r="B153" s="205" t="s">
        <v>2959</v>
      </c>
      <c r="C153" s="206" t="s">
        <v>224</v>
      </c>
      <c r="D153" s="207">
        <v>6.4000000000000001E-2</v>
      </c>
      <c r="E153" s="208">
        <v>17.010000000000002</v>
      </c>
      <c r="F153" s="208">
        <v>1.0886400000000001</v>
      </c>
    </row>
    <row r="154" spans="1:6">
      <c r="A154" s="194" t="s">
        <v>93</v>
      </c>
      <c r="B154" s="195" t="s">
        <v>94</v>
      </c>
      <c r="C154" s="196" t="s">
        <v>52</v>
      </c>
      <c r="D154" s="197"/>
      <c r="E154" s="198"/>
      <c r="F154" s="198">
        <v>16.079999999999998</v>
      </c>
    </row>
    <row r="155" spans="1:6">
      <c r="A155" s="209" t="s">
        <v>1693</v>
      </c>
      <c r="B155" s="210" t="s">
        <v>3150</v>
      </c>
      <c r="C155" s="211" t="s">
        <v>254</v>
      </c>
      <c r="D155" s="212">
        <v>1.0149999999999999</v>
      </c>
      <c r="E155" s="213">
        <v>13.64</v>
      </c>
      <c r="F155" s="213">
        <v>13.8446</v>
      </c>
    </row>
    <row r="156" spans="1:6">
      <c r="A156" s="209" t="s">
        <v>2099</v>
      </c>
      <c r="B156" s="210" t="s">
        <v>3146</v>
      </c>
      <c r="C156" s="211" t="s">
        <v>259</v>
      </c>
      <c r="D156" s="212">
        <v>8.9999999999999993E-3</v>
      </c>
      <c r="E156" s="213">
        <v>2.36</v>
      </c>
      <c r="F156" s="213">
        <v>2.1239999999999998E-2</v>
      </c>
    </row>
    <row r="157" spans="1:6">
      <c r="A157" s="204" t="s">
        <v>2956</v>
      </c>
      <c r="B157" s="205" t="s">
        <v>2957</v>
      </c>
      <c r="C157" s="206" t="s">
        <v>224</v>
      </c>
      <c r="D157" s="207">
        <v>7.2999999999999995E-2</v>
      </c>
      <c r="E157" s="208">
        <v>13.51</v>
      </c>
      <c r="F157" s="208">
        <v>0.98623000000000005</v>
      </c>
    </row>
    <row r="158" spans="1:6">
      <c r="A158" s="204" t="s">
        <v>2958</v>
      </c>
      <c r="B158" s="205" t="s">
        <v>2959</v>
      </c>
      <c r="C158" s="206" t="s">
        <v>224</v>
      </c>
      <c r="D158" s="207">
        <v>7.2999999999999995E-2</v>
      </c>
      <c r="E158" s="208">
        <v>17.010000000000002</v>
      </c>
      <c r="F158" s="208">
        <v>1.24173</v>
      </c>
    </row>
    <row r="159" spans="1:6">
      <c r="A159" s="194" t="s">
        <v>87</v>
      </c>
      <c r="B159" s="195" t="s">
        <v>88</v>
      </c>
      <c r="C159" s="196" t="s">
        <v>52</v>
      </c>
      <c r="D159" s="197"/>
      <c r="E159" s="198"/>
      <c r="F159" s="198">
        <v>3.53</v>
      </c>
    </row>
    <row r="160" spans="1:6">
      <c r="A160" s="209" t="s">
        <v>1756</v>
      </c>
      <c r="B160" s="210" t="s">
        <v>3151</v>
      </c>
      <c r="C160" s="211" t="s">
        <v>254</v>
      </c>
      <c r="D160" s="212">
        <v>1.19</v>
      </c>
      <c r="E160" s="213">
        <v>1.93</v>
      </c>
      <c r="F160" s="213">
        <v>2.2967</v>
      </c>
    </row>
    <row r="161" spans="1:6">
      <c r="A161" s="209" t="s">
        <v>2099</v>
      </c>
      <c r="B161" s="210" t="s">
        <v>3146</v>
      </c>
      <c r="C161" s="211" t="s">
        <v>259</v>
      </c>
      <c r="D161" s="212">
        <v>8.9999999999999993E-3</v>
      </c>
      <c r="E161" s="213">
        <v>2.36</v>
      </c>
      <c r="F161" s="213">
        <v>2.1239999999999998E-2</v>
      </c>
    </row>
    <row r="162" spans="1:6">
      <c r="A162" s="204" t="s">
        <v>2956</v>
      </c>
      <c r="B162" s="205" t="s">
        <v>2957</v>
      </c>
      <c r="C162" s="206" t="s">
        <v>224</v>
      </c>
      <c r="D162" s="207">
        <v>0.04</v>
      </c>
      <c r="E162" s="208">
        <v>13.51</v>
      </c>
      <c r="F162" s="208">
        <v>0.54039999999999999</v>
      </c>
    </row>
    <row r="163" spans="1:6">
      <c r="A163" s="204" t="s">
        <v>2958</v>
      </c>
      <c r="B163" s="205" t="s">
        <v>2959</v>
      </c>
      <c r="C163" s="206" t="s">
        <v>224</v>
      </c>
      <c r="D163" s="207">
        <v>0.04</v>
      </c>
      <c r="E163" s="208">
        <v>17.010000000000002</v>
      </c>
      <c r="F163" s="208">
        <v>0.6804</v>
      </c>
    </row>
    <row r="164" spans="1:6">
      <c r="A164" s="194" t="s">
        <v>95</v>
      </c>
      <c r="B164" s="195" t="s">
        <v>96</v>
      </c>
      <c r="C164" s="196" t="s">
        <v>52</v>
      </c>
      <c r="D164" s="197"/>
      <c r="E164" s="198"/>
      <c r="F164" s="198">
        <v>22.39</v>
      </c>
    </row>
    <row r="165" spans="1:6">
      <c r="A165" s="209" t="s">
        <v>1665</v>
      </c>
      <c r="B165" s="210" t="s">
        <v>3152</v>
      </c>
      <c r="C165" s="211" t="s">
        <v>254</v>
      </c>
      <c r="D165" s="212">
        <v>1.0149999999999999</v>
      </c>
      <c r="E165" s="213">
        <v>19.440000000000001</v>
      </c>
      <c r="F165" s="213">
        <v>19.7316</v>
      </c>
    </row>
    <row r="166" spans="1:6">
      <c r="A166" s="209" t="s">
        <v>2099</v>
      </c>
      <c r="B166" s="210" t="s">
        <v>3146</v>
      </c>
      <c r="C166" s="211" t="s">
        <v>259</v>
      </c>
      <c r="D166" s="212">
        <v>8.9999999999999993E-3</v>
      </c>
      <c r="E166" s="213">
        <v>2.36</v>
      </c>
      <c r="F166" s="213">
        <v>2.1239999999999998E-2</v>
      </c>
    </row>
    <row r="167" spans="1:6">
      <c r="A167" s="204" t="s">
        <v>2956</v>
      </c>
      <c r="B167" s="205" t="s">
        <v>2957</v>
      </c>
      <c r="C167" s="206" t="s">
        <v>224</v>
      </c>
      <c r="D167" s="207">
        <v>8.6999999999999994E-2</v>
      </c>
      <c r="E167" s="208">
        <v>13.51</v>
      </c>
      <c r="F167" s="208">
        <v>1.17537</v>
      </c>
    </row>
    <row r="168" spans="1:6">
      <c r="A168" s="204" t="s">
        <v>2958</v>
      </c>
      <c r="B168" s="205" t="s">
        <v>2959</v>
      </c>
      <c r="C168" s="206" t="s">
        <v>224</v>
      </c>
      <c r="D168" s="207">
        <v>8.6999999999999994E-2</v>
      </c>
      <c r="E168" s="208">
        <v>17.010000000000002</v>
      </c>
      <c r="F168" s="208">
        <v>1.47987</v>
      </c>
    </row>
    <row r="169" spans="1:6">
      <c r="A169" s="194" t="s">
        <v>83</v>
      </c>
      <c r="B169" s="195" t="s">
        <v>84</v>
      </c>
      <c r="C169" s="196" t="s">
        <v>52</v>
      </c>
      <c r="D169" s="197"/>
      <c r="E169" s="198"/>
      <c r="F169" s="198">
        <v>4.3</v>
      </c>
    </row>
    <row r="170" spans="1:6">
      <c r="A170" s="209" t="s">
        <v>2061</v>
      </c>
      <c r="B170" s="210" t="s">
        <v>3153</v>
      </c>
      <c r="C170" s="211" t="s">
        <v>254</v>
      </c>
      <c r="D170" s="212">
        <v>1.19</v>
      </c>
      <c r="E170" s="213">
        <v>2.27</v>
      </c>
      <c r="F170" s="213">
        <v>2.7012999999999998</v>
      </c>
    </row>
    <row r="171" spans="1:6">
      <c r="A171" s="209" t="s">
        <v>2099</v>
      </c>
      <c r="B171" s="210" t="s">
        <v>3146</v>
      </c>
      <c r="C171" s="211" t="s">
        <v>259</v>
      </c>
      <c r="D171" s="212">
        <v>8.9999999999999993E-3</v>
      </c>
      <c r="E171" s="213">
        <v>2.36</v>
      </c>
      <c r="F171" s="213">
        <v>2.1239999999999998E-2</v>
      </c>
    </row>
    <row r="172" spans="1:6">
      <c r="A172" s="204" t="s">
        <v>2956</v>
      </c>
      <c r="B172" s="205" t="s">
        <v>2957</v>
      </c>
      <c r="C172" s="206" t="s">
        <v>224</v>
      </c>
      <c r="D172" s="207">
        <v>5.1999999999999998E-2</v>
      </c>
      <c r="E172" s="208">
        <v>13.51</v>
      </c>
      <c r="F172" s="208">
        <v>0.70252000000000003</v>
      </c>
    </row>
    <row r="173" spans="1:6">
      <c r="A173" s="204" t="s">
        <v>2958</v>
      </c>
      <c r="B173" s="205" t="s">
        <v>2959</v>
      </c>
      <c r="C173" s="206" t="s">
        <v>224</v>
      </c>
      <c r="D173" s="207">
        <v>5.1999999999999998E-2</v>
      </c>
      <c r="E173" s="208">
        <v>17.010000000000002</v>
      </c>
      <c r="F173" s="208">
        <v>0.88451999999999997</v>
      </c>
    </row>
    <row r="174" spans="1:6">
      <c r="A174" s="194" t="s">
        <v>97</v>
      </c>
      <c r="B174" s="195" t="s">
        <v>98</v>
      </c>
      <c r="C174" s="196" t="s">
        <v>52</v>
      </c>
      <c r="D174" s="197"/>
      <c r="E174" s="198"/>
      <c r="F174" s="198">
        <v>15.27</v>
      </c>
    </row>
    <row r="175" spans="1:6">
      <c r="A175" s="209" t="s">
        <v>1976</v>
      </c>
      <c r="B175" s="210" t="s">
        <v>3154</v>
      </c>
      <c r="C175" s="211" t="s">
        <v>254</v>
      </c>
      <c r="D175" s="212">
        <v>1.02</v>
      </c>
      <c r="E175" s="213">
        <v>9.9</v>
      </c>
      <c r="F175" s="213">
        <v>10.098000000000001</v>
      </c>
    </row>
    <row r="176" spans="1:6">
      <c r="A176" s="204" t="s">
        <v>2956</v>
      </c>
      <c r="B176" s="205" t="s">
        <v>2957</v>
      </c>
      <c r="C176" s="206" t="s">
        <v>224</v>
      </c>
      <c r="D176" s="207">
        <v>0.17</v>
      </c>
      <c r="E176" s="208">
        <v>13.51</v>
      </c>
      <c r="F176" s="208">
        <v>2.2967</v>
      </c>
    </row>
    <row r="177" spans="1:6">
      <c r="A177" s="204" t="s">
        <v>2958</v>
      </c>
      <c r="B177" s="205" t="s">
        <v>2959</v>
      </c>
      <c r="C177" s="206" t="s">
        <v>224</v>
      </c>
      <c r="D177" s="207">
        <v>0.17</v>
      </c>
      <c r="E177" s="208">
        <v>17.010000000000002</v>
      </c>
      <c r="F177" s="208">
        <v>2.8917000000000002</v>
      </c>
    </row>
    <row r="178" spans="1:6">
      <c r="A178" s="194" t="s">
        <v>99</v>
      </c>
      <c r="B178" s="195" t="s">
        <v>100</v>
      </c>
      <c r="C178" s="196" t="s">
        <v>52</v>
      </c>
      <c r="D178" s="197"/>
      <c r="E178" s="198"/>
      <c r="F178" s="198">
        <v>20.34</v>
      </c>
    </row>
    <row r="179" spans="1:6">
      <c r="A179" s="209" t="s">
        <v>1823</v>
      </c>
      <c r="B179" s="210" t="s">
        <v>3155</v>
      </c>
      <c r="C179" s="211" t="s">
        <v>254</v>
      </c>
      <c r="D179" s="212">
        <v>1.02</v>
      </c>
      <c r="E179" s="213">
        <v>13.67</v>
      </c>
      <c r="F179" s="213">
        <v>13.9434</v>
      </c>
    </row>
    <row r="180" spans="1:6">
      <c r="A180" s="204" t="s">
        <v>2956</v>
      </c>
      <c r="B180" s="205" t="s">
        <v>2957</v>
      </c>
      <c r="C180" s="206" t="s">
        <v>224</v>
      </c>
      <c r="D180" s="207">
        <v>0.21</v>
      </c>
      <c r="E180" s="208">
        <v>13.51</v>
      </c>
      <c r="F180" s="208">
        <v>2.8371</v>
      </c>
    </row>
    <row r="181" spans="1:6">
      <c r="A181" s="204" t="s">
        <v>2958</v>
      </c>
      <c r="B181" s="205" t="s">
        <v>2959</v>
      </c>
      <c r="C181" s="206" t="s">
        <v>224</v>
      </c>
      <c r="D181" s="207">
        <v>0.21</v>
      </c>
      <c r="E181" s="208">
        <v>17.010000000000002</v>
      </c>
      <c r="F181" s="208">
        <v>3.5720999999999998</v>
      </c>
    </row>
    <row r="182" spans="1:6">
      <c r="A182" s="194" t="s">
        <v>101</v>
      </c>
      <c r="B182" s="195" t="s">
        <v>102</v>
      </c>
      <c r="C182" s="196" t="s">
        <v>52</v>
      </c>
      <c r="D182" s="197"/>
      <c r="E182" s="198"/>
      <c r="F182" s="198">
        <v>28.88</v>
      </c>
    </row>
    <row r="183" spans="1:6">
      <c r="A183" s="209" t="s">
        <v>1784</v>
      </c>
      <c r="B183" s="210" t="s">
        <v>3156</v>
      </c>
      <c r="C183" s="211" t="s">
        <v>254</v>
      </c>
      <c r="D183" s="212">
        <v>1.02</v>
      </c>
      <c r="E183" s="213">
        <v>19.05</v>
      </c>
      <c r="F183" s="213">
        <v>19.431000000000001</v>
      </c>
    </row>
    <row r="184" spans="1:6">
      <c r="A184" s="204" t="s">
        <v>2956</v>
      </c>
      <c r="B184" s="205" t="s">
        <v>2957</v>
      </c>
      <c r="C184" s="206" t="s">
        <v>224</v>
      </c>
      <c r="D184" s="207">
        <v>0.31</v>
      </c>
      <c r="E184" s="208">
        <v>13.51</v>
      </c>
      <c r="F184" s="208">
        <v>4.1881000000000004</v>
      </c>
    </row>
    <row r="185" spans="1:6">
      <c r="A185" s="204" t="s">
        <v>2958</v>
      </c>
      <c r="B185" s="205" t="s">
        <v>2959</v>
      </c>
      <c r="C185" s="206" t="s">
        <v>224</v>
      </c>
      <c r="D185" s="207">
        <v>0.31</v>
      </c>
      <c r="E185" s="208">
        <v>17.010000000000002</v>
      </c>
      <c r="F185" s="208">
        <v>5.2731000000000003</v>
      </c>
    </row>
    <row r="186" spans="1:6">
      <c r="A186" s="194" t="s">
        <v>613</v>
      </c>
      <c r="B186" s="195" t="s">
        <v>614</v>
      </c>
      <c r="C186" s="196" t="s">
        <v>19</v>
      </c>
      <c r="D186" s="197"/>
      <c r="E186" s="198"/>
      <c r="F186" s="198">
        <v>6.84</v>
      </c>
    </row>
    <row r="187" spans="1:6">
      <c r="A187" s="209" t="s">
        <v>2220</v>
      </c>
      <c r="B187" s="210" t="s">
        <v>3157</v>
      </c>
      <c r="C187" s="211" t="s">
        <v>1007</v>
      </c>
      <c r="D187" s="212">
        <v>0.44</v>
      </c>
      <c r="E187" s="213">
        <v>0.67</v>
      </c>
      <c r="F187" s="213">
        <v>0.29480000000000001</v>
      </c>
    </row>
    <row r="188" spans="1:6">
      <c r="A188" s="209" t="s">
        <v>2412</v>
      </c>
      <c r="B188" s="210" t="s">
        <v>3158</v>
      </c>
      <c r="C188" s="211" t="s">
        <v>259</v>
      </c>
      <c r="D188" s="212">
        <v>1.4999999999999999E-2</v>
      </c>
      <c r="E188" s="213">
        <v>1.25</v>
      </c>
      <c r="F188" s="213">
        <v>1.8749999999999999E-2</v>
      </c>
    </row>
    <row r="189" spans="1:6">
      <c r="A189" s="204" t="s">
        <v>3075</v>
      </c>
      <c r="B189" s="205" t="s">
        <v>3076</v>
      </c>
      <c r="C189" s="206" t="s">
        <v>224</v>
      </c>
      <c r="D189" s="207">
        <v>0.315</v>
      </c>
      <c r="E189" s="208">
        <v>16.77</v>
      </c>
      <c r="F189" s="208">
        <v>5.2825499999999996</v>
      </c>
    </row>
    <row r="190" spans="1:6">
      <c r="A190" s="204" t="s">
        <v>2461</v>
      </c>
      <c r="B190" s="205" t="s">
        <v>2462</v>
      </c>
      <c r="C190" s="206" t="s">
        <v>224</v>
      </c>
      <c r="D190" s="207">
        <v>0.105</v>
      </c>
      <c r="E190" s="208">
        <v>12.04</v>
      </c>
      <c r="F190" s="208">
        <v>1.2642</v>
      </c>
    </row>
    <row r="191" spans="1:6">
      <c r="A191" s="194" t="s">
        <v>732</v>
      </c>
      <c r="B191" s="195" t="s">
        <v>733</v>
      </c>
      <c r="C191" s="196" t="s">
        <v>28</v>
      </c>
      <c r="D191" s="197"/>
      <c r="E191" s="198"/>
      <c r="F191" s="198">
        <v>666.34</v>
      </c>
    </row>
    <row r="192" spans="1:6">
      <c r="A192" s="209" t="s">
        <v>2335</v>
      </c>
      <c r="B192" s="210" t="s">
        <v>3159</v>
      </c>
      <c r="C192" s="211" t="s">
        <v>259</v>
      </c>
      <c r="D192" s="212">
        <v>1</v>
      </c>
      <c r="E192" s="213">
        <v>8.75</v>
      </c>
      <c r="F192" s="213">
        <v>8.75</v>
      </c>
    </row>
    <row r="193" spans="1:6">
      <c r="A193" s="209" t="s">
        <v>2216</v>
      </c>
      <c r="B193" s="210" t="s">
        <v>3160</v>
      </c>
      <c r="C193" s="211" t="s">
        <v>259</v>
      </c>
      <c r="D193" s="212">
        <v>2</v>
      </c>
      <c r="E193" s="213">
        <v>14.77</v>
      </c>
      <c r="F193" s="213">
        <v>29.54</v>
      </c>
    </row>
    <row r="194" spans="1:6">
      <c r="A194" s="209" t="s">
        <v>2273</v>
      </c>
      <c r="B194" s="210" t="s">
        <v>3161</v>
      </c>
      <c r="C194" s="211" t="s">
        <v>259</v>
      </c>
      <c r="D194" s="212">
        <v>1</v>
      </c>
      <c r="E194" s="213">
        <v>16.510000000000002</v>
      </c>
      <c r="F194" s="213">
        <v>16.510000000000002</v>
      </c>
    </row>
    <row r="195" spans="1:6">
      <c r="A195" s="209" t="s">
        <v>2408</v>
      </c>
      <c r="B195" s="210" t="s">
        <v>3162</v>
      </c>
      <c r="C195" s="211" t="s">
        <v>259</v>
      </c>
      <c r="D195" s="212">
        <v>0.4</v>
      </c>
      <c r="E195" s="213">
        <v>4.9000000000000004</v>
      </c>
      <c r="F195" s="213">
        <v>1.96</v>
      </c>
    </row>
    <row r="196" spans="1:6">
      <c r="A196" s="209" t="s">
        <v>2351</v>
      </c>
      <c r="B196" s="210" t="s">
        <v>3163</v>
      </c>
      <c r="C196" s="211" t="s">
        <v>259</v>
      </c>
      <c r="D196" s="212">
        <v>0.3</v>
      </c>
      <c r="E196" s="213">
        <v>2.5499999999999998</v>
      </c>
      <c r="F196" s="213">
        <v>0.76500000000000001</v>
      </c>
    </row>
    <row r="197" spans="1:6">
      <c r="A197" s="209" t="s">
        <v>595</v>
      </c>
      <c r="B197" s="210" t="s">
        <v>3164</v>
      </c>
      <c r="C197" s="211" t="s">
        <v>28</v>
      </c>
      <c r="D197" s="212">
        <v>1</v>
      </c>
      <c r="E197" s="213">
        <v>1.32</v>
      </c>
      <c r="F197" s="213">
        <v>1.32</v>
      </c>
    </row>
    <row r="198" spans="1:6">
      <c r="A198" s="209" t="s">
        <v>794</v>
      </c>
      <c r="B198" s="210" t="s">
        <v>3165</v>
      </c>
      <c r="C198" s="211" t="s">
        <v>259</v>
      </c>
      <c r="D198" s="212">
        <v>1</v>
      </c>
      <c r="E198" s="213">
        <v>2.12</v>
      </c>
      <c r="F198" s="213">
        <v>2.12</v>
      </c>
    </row>
    <row r="199" spans="1:6">
      <c r="A199" s="209" t="s">
        <v>774</v>
      </c>
      <c r="B199" s="210" t="s">
        <v>3166</v>
      </c>
      <c r="C199" s="211" t="s">
        <v>254</v>
      </c>
      <c r="D199" s="212">
        <v>1.5</v>
      </c>
      <c r="E199" s="213">
        <v>2.38</v>
      </c>
      <c r="F199" s="213">
        <v>3.57</v>
      </c>
    </row>
    <row r="200" spans="1:6">
      <c r="A200" s="209" t="s">
        <v>790</v>
      </c>
      <c r="B200" s="210" t="s">
        <v>3167</v>
      </c>
      <c r="C200" s="211" t="s">
        <v>254</v>
      </c>
      <c r="D200" s="212">
        <v>2</v>
      </c>
      <c r="E200" s="213">
        <v>5.0999999999999996</v>
      </c>
      <c r="F200" s="213">
        <v>10.199999999999999</v>
      </c>
    </row>
    <row r="201" spans="1:6">
      <c r="A201" s="209" t="s">
        <v>2268</v>
      </c>
      <c r="B201" s="210" t="s">
        <v>3168</v>
      </c>
      <c r="C201" s="211" t="s">
        <v>259</v>
      </c>
      <c r="D201" s="212">
        <v>1</v>
      </c>
      <c r="E201" s="213">
        <v>17.59</v>
      </c>
      <c r="F201" s="213">
        <v>17.59</v>
      </c>
    </row>
    <row r="202" spans="1:6">
      <c r="A202" s="209" t="s">
        <v>2301</v>
      </c>
      <c r="B202" s="210" t="s">
        <v>3169</v>
      </c>
      <c r="C202" s="211" t="s">
        <v>259</v>
      </c>
      <c r="D202" s="212">
        <v>1</v>
      </c>
      <c r="E202" s="213">
        <v>11.92</v>
      </c>
      <c r="F202" s="213">
        <v>11.92</v>
      </c>
    </row>
    <row r="203" spans="1:6">
      <c r="A203" s="209" t="s">
        <v>1962</v>
      </c>
      <c r="B203" s="210" t="s">
        <v>3170</v>
      </c>
      <c r="C203" s="211" t="s">
        <v>259</v>
      </c>
      <c r="D203" s="212">
        <v>1</v>
      </c>
      <c r="E203" s="213">
        <v>329.95</v>
      </c>
      <c r="F203" s="213">
        <v>329.95</v>
      </c>
    </row>
    <row r="204" spans="1:6">
      <c r="A204" s="204" t="s">
        <v>2567</v>
      </c>
      <c r="B204" s="205" t="s">
        <v>2568</v>
      </c>
      <c r="C204" s="206" t="s">
        <v>224</v>
      </c>
      <c r="D204" s="207">
        <v>7.7</v>
      </c>
      <c r="E204" s="208">
        <v>13.35</v>
      </c>
      <c r="F204" s="208">
        <v>102.795</v>
      </c>
    </row>
    <row r="205" spans="1:6">
      <c r="A205" s="204" t="s">
        <v>3171</v>
      </c>
      <c r="B205" s="205" t="s">
        <v>3172</v>
      </c>
      <c r="C205" s="206" t="s">
        <v>224</v>
      </c>
      <c r="D205" s="207">
        <v>7.7</v>
      </c>
      <c r="E205" s="208">
        <v>16.8</v>
      </c>
      <c r="F205" s="208">
        <v>129.36000000000001</v>
      </c>
    </row>
    <row r="206" spans="1:6">
      <c r="A206" s="194" t="s">
        <v>730</v>
      </c>
      <c r="B206" s="195" t="s">
        <v>731</v>
      </c>
      <c r="C206" s="196" t="s">
        <v>28</v>
      </c>
      <c r="D206" s="197"/>
      <c r="E206" s="198"/>
      <c r="F206" s="198">
        <v>103.46</v>
      </c>
    </row>
    <row r="207" spans="1:6">
      <c r="A207" s="209" t="s">
        <v>1646</v>
      </c>
      <c r="B207" s="210" t="s">
        <v>2501</v>
      </c>
      <c r="C207" s="211" t="s">
        <v>1007</v>
      </c>
      <c r="D207" s="212">
        <v>0.8</v>
      </c>
      <c r="E207" s="213">
        <v>0.35</v>
      </c>
      <c r="F207" s="213">
        <v>0.28000000000000003</v>
      </c>
    </row>
    <row r="208" spans="1:6">
      <c r="A208" s="209" t="s">
        <v>2183</v>
      </c>
      <c r="B208" s="210" t="s">
        <v>3173</v>
      </c>
      <c r="C208" s="211" t="s">
        <v>259</v>
      </c>
      <c r="D208" s="212">
        <v>1</v>
      </c>
      <c r="E208" s="213">
        <v>45.5</v>
      </c>
      <c r="F208" s="213">
        <v>45.5</v>
      </c>
    </row>
    <row r="209" spans="1:6">
      <c r="A209" s="204" t="s">
        <v>3171</v>
      </c>
      <c r="B209" s="205" t="s">
        <v>3172</v>
      </c>
      <c r="C209" s="206" t="s">
        <v>224</v>
      </c>
      <c r="D209" s="207">
        <v>2</v>
      </c>
      <c r="E209" s="208">
        <v>16.8</v>
      </c>
      <c r="F209" s="208">
        <v>33.6</v>
      </c>
    </row>
    <row r="210" spans="1:6">
      <c r="A210" s="204" t="s">
        <v>2461</v>
      </c>
      <c r="B210" s="205" t="s">
        <v>2462</v>
      </c>
      <c r="C210" s="206" t="s">
        <v>224</v>
      </c>
      <c r="D210" s="207">
        <v>2</v>
      </c>
      <c r="E210" s="208">
        <v>12.04</v>
      </c>
      <c r="F210" s="208">
        <v>24.08</v>
      </c>
    </row>
    <row r="211" spans="1:6">
      <c r="A211" s="194" t="s">
        <v>105</v>
      </c>
      <c r="B211" s="195" t="s">
        <v>106</v>
      </c>
      <c r="C211" s="196" t="s">
        <v>28</v>
      </c>
      <c r="D211" s="197"/>
      <c r="E211" s="198"/>
      <c r="F211" s="198">
        <v>37.06</v>
      </c>
    </row>
    <row r="212" spans="1:6">
      <c r="A212" s="209" t="s">
        <v>1815</v>
      </c>
      <c r="B212" s="210" t="s">
        <v>3174</v>
      </c>
      <c r="C212" s="211" t="s">
        <v>1007</v>
      </c>
      <c r="D212" s="212">
        <v>0.14000000000000001</v>
      </c>
      <c r="E212" s="213">
        <v>3.61</v>
      </c>
      <c r="F212" s="213">
        <v>0.50539999999999996</v>
      </c>
    </row>
    <row r="213" spans="1:6">
      <c r="A213" s="209" t="s">
        <v>1877</v>
      </c>
      <c r="B213" s="210" t="s">
        <v>2548</v>
      </c>
      <c r="C213" s="211" t="s">
        <v>1059</v>
      </c>
      <c r="D213" s="212">
        <v>1.2600000000000001E-3</v>
      </c>
      <c r="E213" s="213">
        <v>67</v>
      </c>
      <c r="F213" s="213">
        <v>8.4419999999999995E-2</v>
      </c>
    </row>
    <row r="214" spans="1:6">
      <c r="A214" s="209" t="s">
        <v>1644</v>
      </c>
      <c r="B214" s="210" t="s">
        <v>2500</v>
      </c>
      <c r="C214" s="211" t="s">
        <v>1059</v>
      </c>
      <c r="D214" s="212">
        <v>0.02</v>
      </c>
      <c r="E214" s="213">
        <v>60</v>
      </c>
      <c r="F214" s="213">
        <v>1.2</v>
      </c>
    </row>
    <row r="215" spans="1:6">
      <c r="A215" s="209" t="s">
        <v>1843</v>
      </c>
      <c r="B215" s="210" t="s">
        <v>3175</v>
      </c>
      <c r="C215" s="211" t="s">
        <v>1007</v>
      </c>
      <c r="D215" s="212">
        <v>1.65</v>
      </c>
      <c r="E215" s="213">
        <v>0.59</v>
      </c>
      <c r="F215" s="213">
        <v>0.97350000000000003</v>
      </c>
    </row>
    <row r="216" spans="1:6">
      <c r="A216" s="209" t="s">
        <v>1661</v>
      </c>
      <c r="B216" s="210" t="s">
        <v>3176</v>
      </c>
      <c r="C216" s="211" t="s">
        <v>918</v>
      </c>
      <c r="D216" s="212">
        <v>0.04</v>
      </c>
      <c r="E216" s="213">
        <v>17.21</v>
      </c>
      <c r="F216" s="213">
        <v>0.68840000000000001</v>
      </c>
    </row>
    <row r="217" spans="1:6">
      <c r="A217" s="209" t="s">
        <v>1646</v>
      </c>
      <c r="B217" s="210" t="s">
        <v>2501</v>
      </c>
      <c r="C217" s="211" t="s">
        <v>1007</v>
      </c>
      <c r="D217" s="212">
        <v>4.5999999999999996</v>
      </c>
      <c r="E217" s="213">
        <v>0.35</v>
      </c>
      <c r="F217" s="213">
        <v>1.61</v>
      </c>
    </row>
    <row r="218" spans="1:6">
      <c r="A218" s="209" t="s">
        <v>1819</v>
      </c>
      <c r="B218" s="210" t="s">
        <v>3177</v>
      </c>
      <c r="C218" s="211" t="s">
        <v>1059</v>
      </c>
      <c r="D218" s="212">
        <v>1.4599999999999999E-3</v>
      </c>
      <c r="E218" s="213">
        <v>53.6</v>
      </c>
      <c r="F218" s="213">
        <v>7.8256000000000006E-2</v>
      </c>
    </row>
    <row r="219" spans="1:6">
      <c r="A219" s="209" t="s">
        <v>1790</v>
      </c>
      <c r="B219" s="210" t="s">
        <v>3178</v>
      </c>
      <c r="C219" s="211" t="s">
        <v>1059</v>
      </c>
      <c r="D219" s="212">
        <v>3.0000000000000001E-3</v>
      </c>
      <c r="E219" s="213">
        <v>53.6</v>
      </c>
      <c r="F219" s="213">
        <v>0.1608</v>
      </c>
    </row>
    <row r="220" spans="1:6">
      <c r="A220" s="209" t="s">
        <v>1714</v>
      </c>
      <c r="B220" s="210" t="s">
        <v>3071</v>
      </c>
      <c r="C220" s="211" t="s">
        <v>259</v>
      </c>
      <c r="D220" s="212">
        <v>29</v>
      </c>
      <c r="E220" s="213">
        <v>0.26</v>
      </c>
      <c r="F220" s="213">
        <v>7.54</v>
      </c>
    </row>
    <row r="221" spans="1:6">
      <c r="A221" s="204" t="s">
        <v>2459</v>
      </c>
      <c r="B221" s="205" t="s">
        <v>2460</v>
      </c>
      <c r="C221" s="206" t="s">
        <v>224</v>
      </c>
      <c r="D221" s="207">
        <v>0.69</v>
      </c>
      <c r="E221" s="208">
        <v>16.84</v>
      </c>
      <c r="F221" s="208">
        <v>11.6196</v>
      </c>
    </row>
    <row r="222" spans="1:6">
      <c r="A222" s="204" t="s">
        <v>2461</v>
      </c>
      <c r="B222" s="205" t="s">
        <v>2462</v>
      </c>
      <c r="C222" s="206" t="s">
        <v>224</v>
      </c>
      <c r="D222" s="207">
        <v>1.05</v>
      </c>
      <c r="E222" s="208">
        <v>12.04</v>
      </c>
      <c r="F222" s="208">
        <v>12.641999999999999</v>
      </c>
    </row>
    <row r="223" spans="1:6">
      <c r="A223" s="194" t="s">
        <v>737</v>
      </c>
      <c r="B223" s="195" t="s">
        <v>738</v>
      </c>
      <c r="C223" s="196" t="s">
        <v>28</v>
      </c>
      <c r="D223" s="197"/>
      <c r="E223" s="198"/>
      <c r="F223" s="198">
        <v>130.97</v>
      </c>
    </row>
    <row r="224" spans="1:6">
      <c r="A224" s="209" t="s">
        <v>1815</v>
      </c>
      <c r="B224" s="210" t="s">
        <v>3174</v>
      </c>
      <c r="C224" s="211" t="s">
        <v>1007</v>
      </c>
      <c r="D224" s="212">
        <v>0.56000000000000005</v>
      </c>
      <c r="E224" s="213">
        <v>3.61</v>
      </c>
      <c r="F224" s="213">
        <v>2.0215999999999998</v>
      </c>
    </row>
    <row r="225" spans="1:6">
      <c r="A225" s="209" t="s">
        <v>1877</v>
      </c>
      <c r="B225" s="210" t="s">
        <v>2548</v>
      </c>
      <c r="C225" s="211" t="s">
        <v>1059</v>
      </c>
      <c r="D225" s="212">
        <v>5.0400000000000002E-3</v>
      </c>
      <c r="E225" s="213">
        <v>67</v>
      </c>
      <c r="F225" s="213">
        <v>0.33767999999999998</v>
      </c>
    </row>
    <row r="226" spans="1:6">
      <c r="A226" s="209" t="s">
        <v>1644</v>
      </c>
      <c r="B226" s="210" t="s">
        <v>2500</v>
      </c>
      <c r="C226" s="211" t="s">
        <v>1059</v>
      </c>
      <c r="D226" s="212">
        <v>7.0000000000000007E-2</v>
      </c>
      <c r="E226" s="213">
        <v>60</v>
      </c>
      <c r="F226" s="213">
        <v>4.2</v>
      </c>
    </row>
    <row r="227" spans="1:6">
      <c r="A227" s="209" t="s">
        <v>1843</v>
      </c>
      <c r="B227" s="210" t="s">
        <v>3175</v>
      </c>
      <c r="C227" s="211" t="s">
        <v>1007</v>
      </c>
      <c r="D227" s="212">
        <v>5.78</v>
      </c>
      <c r="E227" s="213">
        <v>0.59</v>
      </c>
      <c r="F227" s="213">
        <v>3.4102000000000001</v>
      </c>
    </row>
    <row r="228" spans="1:6">
      <c r="A228" s="209" t="s">
        <v>1661</v>
      </c>
      <c r="B228" s="210" t="s">
        <v>3176</v>
      </c>
      <c r="C228" s="211" t="s">
        <v>918</v>
      </c>
      <c r="D228" s="212">
        <v>0.08</v>
      </c>
      <c r="E228" s="213">
        <v>17.21</v>
      </c>
      <c r="F228" s="213">
        <v>1.3768</v>
      </c>
    </row>
    <row r="229" spans="1:6">
      <c r="A229" s="209" t="s">
        <v>1646</v>
      </c>
      <c r="B229" s="210" t="s">
        <v>2501</v>
      </c>
      <c r="C229" s="211" t="s">
        <v>1007</v>
      </c>
      <c r="D229" s="212">
        <v>16.47</v>
      </c>
      <c r="E229" s="213">
        <v>0.35</v>
      </c>
      <c r="F229" s="213">
        <v>5.7645</v>
      </c>
    </row>
    <row r="230" spans="1:6">
      <c r="A230" s="209" t="s">
        <v>1819</v>
      </c>
      <c r="B230" s="210" t="s">
        <v>3177</v>
      </c>
      <c r="C230" s="211" t="s">
        <v>1059</v>
      </c>
      <c r="D230" s="212">
        <v>5.8399999999999997E-3</v>
      </c>
      <c r="E230" s="213">
        <v>53.6</v>
      </c>
      <c r="F230" s="213">
        <v>0.31302400000000002</v>
      </c>
    </row>
    <row r="231" spans="1:6">
      <c r="A231" s="209" t="s">
        <v>1790</v>
      </c>
      <c r="B231" s="210" t="s">
        <v>3178</v>
      </c>
      <c r="C231" s="211" t="s">
        <v>1059</v>
      </c>
      <c r="D231" s="212">
        <v>6.0000000000000001E-3</v>
      </c>
      <c r="E231" s="213">
        <v>53.6</v>
      </c>
      <c r="F231" s="213">
        <v>0.3216</v>
      </c>
    </row>
    <row r="232" spans="1:6">
      <c r="A232" s="209" t="s">
        <v>1714</v>
      </c>
      <c r="B232" s="210" t="s">
        <v>3071</v>
      </c>
      <c r="C232" s="211" t="s">
        <v>259</v>
      </c>
      <c r="D232" s="212">
        <v>89</v>
      </c>
      <c r="E232" s="213">
        <v>0.26</v>
      </c>
      <c r="F232" s="213">
        <v>23.14</v>
      </c>
    </row>
    <row r="233" spans="1:6">
      <c r="A233" s="204" t="s">
        <v>2459</v>
      </c>
      <c r="B233" s="205" t="s">
        <v>2460</v>
      </c>
      <c r="C233" s="206" t="s">
        <v>224</v>
      </c>
      <c r="D233" s="207">
        <v>2.42</v>
      </c>
      <c r="E233" s="208">
        <v>16.84</v>
      </c>
      <c r="F233" s="208">
        <v>40.752800000000001</v>
      </c>
    </row>
    <row r="234" spans="1:6">
      <c r="A234" s="204" t="s">
        <v>2461</v>
      </c>
      <c r="B234" s="205" t="s">
        <v>2462</v>
      </c>
      <c r="C234" s="206" t="s">
        <v>224</v>
      </c>
      <c r="D234" s="207">
        <v>4.0999999999999996</v>
      </c>
      <c r="E234" s="208">
        <v>12.04</v>
      </c>
      <c r="F234" s="208">
        <v>49.363999999999997</v>
      </c>
    </row>
    <row r="235" spans="1:6">
      <c r="A235" s="194" t="s">
        <v>819</v>
      </c>
      <c r="B235" s="195" t="s">
        <v>820</v>
      </c>
      <c r="C235" s="196" t="s">
        <v>28</v>
      </c>
      <c r="D235" s="197"/>
      <c r="E235" s="198"/>
      <c r="F235" s="198">
        <v>278.83</v>
      </c>
    </row>
    <row r="236" spans="1:6">
      <c r="A236" s="209" t="s">
        <v>1815</v>
      </c>
      <c r="B236" s="210" t="s">
        <v>3174</v>
      </c>
      <c r="C236" s="211" t="s">
        <v>1007</v>
      </c>
      <c r="D236" s="212">
        <v>1.26</v>
      </c>
      <c r="E236" s="213">
        <v>3.61</v>
      </c>
      <c r="F236" s="213">
        <v>4.5486000000000004</v>
      </c>
    </row>
    <row r="237" spans="1:6">
      <c r="A237" s="209" t="s">
        <v>1877</v>
      </c>
      <c r="B237" s="210" t="s">
        <v>2548</v>
      </c>
      <c r="C237" s="211" t="s">
        <v>1059</v>
      </c>
      <c r="D237" s="212">
        <v>1.242E-2</v>
      </c>
      <c r="E237" s="213">
        <v>67</v>
      </c>
      <c r="F237" s="213">
        <v>0.83213999999999999</v>
      </c>
    </row>
    <row r="238" spans="1:6">
      <c r="A238" s="209" t="s">
        <v>1644</v>
      </c>
      <c r="B238" s="210" t="s">
        <v>2500</v>
      </c>
      <c r="C238" s="211" t="s">
        <v>1059</v>
      </c>
      <c r="D238" s="212">
        <v>0.15</v>
      </c>
      <c r="E238" s="213">
        <v>60</v>
      </c>
      <c r="F238" s="213">
        <v>9</v>
      </c>
    </row>
    <row r="239" spans="1:6">
      <c r="A239" s="209" t="s">
        <v>1843</v>
      </c>
      <c r="B239" s="210" t="s">
        <v>3175</v>
      </c>
      <c r="C239" s="211" t="s">
        <v>1007</v>
      </c>
      <c r="D239" s="212">
        <v>11</v>
      </c>
      <c r="E239" s="213">
        <v>0.59</v>
      </c>
      <c r="F239" s="213">
        <v>6.49</v>
      </c>
    </row>
    <row r="240" spans="1:6">
      <c r="A240" s="209" t="s">
        <v>1661</v>
      </c>
      <c r="B240" s="210" t="s">
        <v>3176</v>
      </c>
      <c r="C240" s="211" t="s">
        <v>918</v>
      </c>
      <c r="D240" s="212">
        <v>0.12</v>
      </c>
      <c r="E240" s="213">
        <v>17.21</v>
      </c>
      <c r="F240" s="213">
        <v>2.0651999999999999</v>
      </c>
    </row>
    <row r="241" spans="1:6">
      <c r="A241" s="209" t="s">
        <v>1646</v>
      </c>
      <c r="B241" s="210" t="s">
        <v>2501</v>
      </c>
      <c r="C241" s="211" t="s">
        <v>1007</v>
      </c>
      <c r="D241" s="212">
        <v>34.69</v>
      </c>
      <c r="E241" s="213">
        <v>0.35</v>
      </c>
      <c r="F241" s="213">
        <v>12.141500000000001</v>
      </c>
    </row>
    <row r="242" spans="1:6">
      <c r="A242" s="209" t="s">
        <v>1819</v>
      </c>
      <c r="B242" s="210" t="s">
        <v>3177</v>
      </c>
      <c r="C242" s="211" t="s">
        <v>1059</v>
      </c>
      <c r="D242" s="212">
        <v>1.3140000000000001E-2</v>
      </c>
      <c r="E242" s="213">
        <v>53.6</v>
      </c>
      <c r="F242" s="213">
        <v>0.70430400000000004</v>
      </c>
    </row>
    <row r="243" spans="1:6">
      <c r="A243" s="209" t="s">
        <v>1790</v>
      </c>
      <c r="B243" s="210" t="s">
        <v>3178</v>
      </c>
      <c r="C243" s="211" t="s">
        <v>1059</v>
      </c>
      <c r="D243" s="212">
        <v>1.2E-2</v>
      </c>
      <c r="E243" s="213">
        <v>53.6</v>
      </c>
      <c r="F243" s="213">
        <v>0.64319999999999999</v>
      </c>
    </row>
    <row r="244" spans="1:6">
      <c r="A244" s="209" t="s">
        <v>1714</v>
      </c>
      <c r="B244" s="210" t="s">
        <v>3071</v>
      </c>
      <c r="C244" s="211" t="s">
        <v>259</v>
      </c>
      <c r="D244" s="212">
        <v>200</v>
      </c>
      <c r="E244" s="213">
        <v>0.26</v>
      </c>
      <c r="F244" s="213">
        <v>52</v>
      </c>
    </row>
    <row r="245" spans="1:6">
      <c r="A245" s="204" t="s">
        <v>2459</v>
      </c>
      <c r="B245" s="205" t="s">
        <v>2460</v>
      </c>
      <c r="C245" s="206" t="s">
        <v>224</v>
      </c>
      <c r="D245" s="207">
        <v>5.01</v>
      </c>
      <c r="E245" s="208">
        <v>16.84</v>
      </c>
      <c r="F245" s="208">
        <v>84.368399999999994</v>
      </c>
    </row>
    <row r="246" spans="1:6">
      <c r="A246" s="204" t="s">
        <v>2461</v>
      </c>
      <c r="B246" s="205" t="s">
        <v>2462</v>
      </c>
      <c r="C246" s="206" t="s">
        <v>224</v>
      </c>
      <c r="D246" s="207">
        <v>8.81</v>
      </c>
      <c r="E246" s="208">
        <v>12.04</v>
      </c>
      <c r="F246" s="208">
        <v>106.0724</v>
      </c>
    </row>
    <row r="247" spans="1:6">
      <c r="A247" s="194" t="s">
        <v>119</v>
      </c>
      <c r="B247" s="195" t="s">
        <v>120</v>
      </c>
      <c r="C247" s="196" t="s">
        <v>28</v>
      </c>
      <c r="D247" s="197"/>
      <c r="E247" s="198"/>
      <c r="F247" s="198">
        <v>198.21</v>
      </c>
    </row>
    <row r="248" spans="1:6">
      <c r="A248" s="209" t="s">
        <v>1815</v>
      </c>
      <c r="B248" s="210" t="s">
        <v>3174</v>
      </c>
      <c r="C248" s="211" t="s">
        <v>1007</v>
      </c>
      <c r="D248" s="212">
        <v>0.875</v>
      </c>
      <c r="E248" s="213">
        <v>3.61</v>
      </c>
      <c r="F248" s="213">
        <v>3.1587499999999999</v>
      </c>
    </row>
    <row r="249" spans="1:6">
      <c r="A249" s="209" t="s">
        <v>1877</v>
      </c>
      <c r="B249" s="210" t="s">
        <v>2548</v>
      </c>
      <c r="C249" s="211" t="s">
        <v>1059</v>
      </c>
      <c r="D249" s="212">
        <v>8.1899999999999994E-3</v>
      </c>
      <c r="E249" s="213">
        <v>67</v>
      </c>
      <c r="F249" s="213">
        <v>0.54873000000000005</v>
      </c>
    </row>
    <row r="250" spans="1:6">
      <c r="A250" s="209" t="s">
        <v>1644</v>
      </c>
      <c r="B250" s="210" t="s">
        <v>2500</v>
      </c>
      <c r="C250" s="211" t="s">
        <v>1059</v>
      </c>
      <c r="D250" s="212">
        <v>0.1</v>
      </c>
      <c r="E250" s="213">
        <v>60</v>
      </c>
      <c r="F250" s="213">
        <v>6</v>
      </c>
    </row>
    <row r="251" spans="1:6">
      <c r="A251" s="209" t="s">
        <v>1843</v>
      </c>
      <c r="B251" s="210" t="s">
        <v>3175</v>
      </c>
      <c r="C251" s="211" t="s">
        <v>1007</v>
      </c>
      <c r="D251" s="212">
        <v>8.25</v>
      </c>
      <c r="E251" s="213">
        <v>0.59</v>
      </c>
      <c r="F251" s="213">
        <v>4.8674999999999997</v>
      </c>
    </row>
    <row r="252" spans="1:6">
      <c r="A252" s="209" t="s">
        <v>1661</v>
      </c>
      <c r="B252" s="210" t="s">
        <v>3176</v>
      </c>
      <c r="C252" s="211" t="s">
        <v>918</v>
      </c>
      <c r="D252" s="212">
        <v>0.1</v>
      </c>
      <c r="E252" s="213">
        <v>17.21</v>
      </c>
      <c r="F252" s="213">
        <v>1.7210000000000001</v>
      </c>
    </row>
    <row r="253" spans="1:6">
      <c r="A253" s="209" t="s">
        <v>1646</v>
      </c>
      <c r="B253" s="210" t="s">
        <v>2501</v>
      </c>
      <c r="C253" s="211" t="s">
        <v>1007</v>
      </c>
      <c r="D253" s="212">
        <v>24.09</v>
      </c>
      <c r="E253" s="213">
        <v>0.35</v>
      </c>
      <c r="F253" s="213">
        <v>8.4314999999999998</v>
      </c>
    </row>
    <row r="254" spans="1:6">
      <c r="A254" s="209" t="s">
        <v>1819</v>
      </c>
      <c r="B254" s="210" t="s">
        <v>3177</v>
      </c>
      <c r="C254" s="211" t="s">
        <v>1059</v>
      </c>
      <c r="D254" s="212">
        <v>9.4900000000000002E-3</v>
      </c>
      <c r="E254" s="213">
        <v>53.6</v>
      </c>
      <c r="F254" s="213">
        <v>0.50866400000000001</v>
      </c>
    </row>
    <row r="255" spans="1:6">
      <c r="A255" s="209" t="s">
        <v>1790</v>
      </c>
      <c r="B255" s="210" t="s">
        <v>3178</v>
      </c>
      <c r="C255" s="211" t="s">
        <v>1059</v>
      </c>
      <c r="D255" s="212">
        <v>8.0000000000000002E-3</v>
      </c>
      <c r="E255" s="213">
        <v>53.6</v>
      </c>
      <c r="F255" s="213">
        <v>0.42880000000000001</v>
      </c>
    </row>
    <row r="256" spans="1:6">
      <c r="A256" s="209" t="s">
        <v>1714</v>
      </c>
      <c r="B256" s="210" t="s">
        <v>3071</v>
      </c>
      <c r="C256" s="211" t="s">
        <v>259</v>
      </c>
      <c r="D256" s="212">
        <v>138</v>
      </c>
      <c r="E256" s="213">
        <v>0.26</v>
      </c>
      <c r="F256" s="213">
        <v>35.880000000000003</v>
      </c>
    </row>
    <row r="257" spans="1:6">
      <c r="A257" s="204" t="s">
        <v>2459</v>
      </c>
      <c r="B257" s="205" t="s">
        <v>2460</v>
      </c>
      <c r="C257" s="206" t="s">
        <v>224</v>
      </c>
      <c r="D257" s="207">
        <v>3.8</v>
      </c>
      <c r="E257" s="208">
        <v>16.84</v>
      </c>
      <c r="F257" s="208">
        <v>63.991999999999997</v>
      </c>
    </row>
    <row r="258" spans="1:6">
      <c r="A258" s="204" t="s">
        <v>2461</v>
      </c>
      <c r="B258" s="205" t="s">
        <v>2462</v>
      </c>
      <c r="C258" s="206" t="s">
        <v>224</v>
      </c>
      <c r="D258" s="207">
        <v>6.04</v>
      </c>
      <c r="E258" s="208">
        <v>12.04</v>
      </c>
      <c r="F258" s="208">
        <v>72.721599999999995</v>
      </c>
    </row>
    <row r="259" spans="1:6">
      <c r="A259" s="194" t="s">
        <v>132</v>
      </c>
      <c r="B259" s="195" t="s">
        <v>133</v>
      </c>
      <c r="C259" s="196" t="s">
        <v>28</v>
      </c>
      <c r="D259" s="197"/>
      <c r="E259" s="198"/>
      <c r="F259" s="198">
        <v>6.53</v>
      </c>
    </row>
    <row r="260" spans="1:6">
      <c r="A260" s="209" t="s">
        <v>2283</v>
      </c>
      <c r="B260" s="210" t="s">
        <v>3179</v>
      </c>
      <c r="C260" s="211" t="s">
        <v>259</v>
      </c>
      <c r="D260" s="212">
        <v>1</v>
      </c>
      <c r="E260" s="213">
        <v>2.17</v>
      </c>
      <c r="F260" s="213">
        <v>2.17</v>
      </c>
    </row>
    <row r="261" spans="1:6">
      <c r="A261" s="204" t="s">
        <v>2956</v>
      </c>
      <c r="B261" s="205" t="s">
        <v>2957</v>
      </c>
      <c r="C261" s="206" t="s">
        <v>224</v>
      </c>
      <c r="D261" s="207">
        <v>0.14299999999999999</v>
      </c>
      <c r="E261" s="208">
        <v>13.51</v>
      </c>
      <c r="F261" s="208">
        <v>1.9319299999999999</v>
      </c>
    </row>
    <row r="262" spans="1:6">
      <c r="A262" s="204" t="s">
        <v>2958</v>
      </c>
      <c r="B262" s="205" t="s">
        <v>2959</v>
      </c>
      <c r="C262" s="206" t="s">
        <v>224</v>
      </c>
      <c r="D262" s="207">
        <v>0.14299999999999999</v>
      </c>
      <c r="E262" s="208">
        <v>17.010000000000002</v>
      </c>
      <c r="F262" s="208">
        <v>2.4324300000000001</v>
      </c>
    </row>
    <row r="263" spans="1:6">
      <c r="A263" s="194" t="s">
        <v>883</v>
      </c>
      <c r="B263" s="195" t="s">
        <v>884</v>
      </c>
      <c r="C263" s="196" t="s">
        <v>52</v>
      </c>
      <c r="D263" s="197"/>
      <c r="E263" s="198"/>
      <c r="F263" s="198">
        <v>75.53</v>
      </c>
    </row>
    <row r="264" spans="1:6">
      <c r="A264" s="209" t="s">
        <v>1644</v>
      </c>
      <c r="B264" s="210" t="s">
        <v>2500</v>
      </c>
      <c r="C264" s="211" t="s">
        <v>1059</v>
      </c>
      <c r="D264" s="212">
        <v>1.1000000000000001E-3</v>
      </c>
      <c r="E264" s="213">
        <v>60</v>
      </c>
      <c r="F264" s="213">
        <v>6.6000000000000003E-2</v>
      </c>
    </row>
    <row r="265" spans="1:6">
      <c r="A265" s="209" t="s">
        <v>1646</v>
      </c>
      <c r="B265" s="210" t="s">
        <v>2501</v>
      </c>
      <c r="C265" s="211" t="s">
        <v>1007</v>
      </c>
      <c r="D265" s="212">
        <v>0.11</v>
      </c>
      <c r="E265" s="213">
        <v>0.35</v>
      </c>
      <c r="F265" s="213">
        <v>3.85E-2</v>
      </c>
    </row>
    <row r="266" spans="1:6">
      <c r="A266" s="209" t="s">
        <v>1873</v>
      </c>
      <c r="B266" s="210" t="s">
        <v>3180</v>
      </c>
      <c r="C266" s="211" t="s">
        <v>254</v>
      </c>
      <c r="D266" s="212">
        <v>1.05</v>
      </c>
      <c r="E266" s="213">
        <v>48.4</v>
      </c>
      <c r="F266" s="213">
        <v>50.82</v>
      </c>
    </row>
    <row r="267" spans="1:6">
      <c r="A267" s="204" t="s">
        <v>2459</v>
      </c>
      <c r="B267" s="205" t="s">
        <v>2460</v>
      </c>
      <c r="C267" s="206" t="s">
        <v>224</v>
      </c>
      <c r="D267" s="207">
        <v>0.4</v>
      </c>
      <c r="E267" s="208">
        <v>16.84</v>
      </c>
      <c r="F267" s="208">
        <v>6.7359999999999998</v>
      </c>
    </row>
    <row r="268" spans="1:6">
      <c r="A268" s="204" t="s">
        <v>2461</v>
      </c>
      <c r="B268" s="205" t="s">
        <v>2462</v>
      </c>
      <c r="C268" s="206" t="s">
        <v>224</v>
      </c>
      <c r="D268" s="207">
        <v>1.4859</v>
      </c>
      <c r="E268" s="208">
        <v>12.04</v>
      </c>
      <c r="F268" s="208">
        <v>17.890236000000002</v>
      </c>
    </row>
    <row r="269" spans="1:6">
      <c r="A269" s="194" t="s">
        <v>836</v>
      </c>
      <c r="B269" s="195" t="s">
        <v>837</v>
      </c>
      <c r="C269" s="196" t="s">
        <v>47</v>
      </c>
      <c r="D269" s="197"/>
      <c r="E269" s="198"/>
      <c r="F269" s="198">
        <v>89.06</v>
      </c>
    </row>
    <row r="270" spans="1:6">
      <c r="A270" s="209" t="s">
        <v>1790</v>
      </c>
      <c r="B270" s="210" t="s">
        <v>3178</v>
      </c>
      <c r="C270" s="211" t="s">
        <v>1059</v>
      </c>
      <c r="D270" s="212">
        <v>1.1000000000000001</v>
      </c>
      <c r="E270" s="213">
        <v>53.6</v>
      </c>
      <c r="F270" s="213">
        <v>58.96</v>
      </c>
    </row>
    <row r="271" spans="1:6">
      <c r="A271" s="204" t="s">
        <v>2461</v>
      </c>
      <c r="B271" s="205" t="s">
        <v>2462</v>
      </c>
      <c r="C271" s="206" t="s">
        <v>224</v>
      </c>
      <c r="D271" s="207">
        <v>2.5</v>
      </c>
      <c r="E271" s="208">
        <v>12.04</v>
      </c>
      <c r="F271" s="208">
        <v>30.1</v>
      </c>
    </row>
    <row r="272" spans="1:6">
      <c r="A272" s="194" t="s">
        <v>225</v>
      </c>
      <c r="B272" s="195" t="s">
        <v>226</v>
      </c>
      <c r="C272" s="196" t="s">
        <v>47</v>
      </c>
      <c r="D272" s="197"/>
      <c r="E272" s="198"/>
      <c r="F272" s="198">
        <v>97.22</v>
      </c>
    </row>
    <row r="273" spans="1:6">
      <c r="A273" s="209" t="s">
        <v>1819</v>
      </c>
      <c r="B273" s="210" t="s">
        <v>3177</v>
      </c>
      <c r="C273" s="211" t="s">
        <v>1059</v>
      </c>
      <c r="D273" s="212">
        <v>0.56999999999999995</v>
      </c>
      <c r="E273" s="213">
        <v>53.6</v>
      </c>
      <c r="F273" s="213">
        <v>30.552</v>
      </c>
    </row>
    <row r="274" spans="1:6">
      <c r="A274" s="209" t="s">
        <v>1699</v>
      </c>
      <c r="B274" s="210" t="s">
        <v>3124</v>
      </c>
      <c r="C274" s="211" t="s">
        <v>1059</v>
      </c>
      <c r="D274" s="212">
        <v>0.56999999999999995</v>
      </c>
      <c r="E274" s="213">
        <v>53.6</v>
      </c>
      <c r="F274" s="213">
        <v>30.552</v>
      </c>
    </row>
    <row r="275" spans="1:6">
      <c r="A275" s="204" t="s">
        <v>2461</v>
      </c>
      <c r="B275" s="205" t="s">
        <v>2462</v>
      </c>
      <c r="C275" s="206" t="s">
        <v>224</v>
      </c>
      <c r="D275" s="207">
        <v>3</v>
      </c>
      <c r="E275" s="208">
        <v>12.04</v>
      </c>
      <c r="F275" s="208">
        <v>36.119999999999997</v>
      </c>
    </row>
    <row r="276" spans="1:6">
      <c r="A276" s="194" t="s">
        <v>186</v>
      </c>
      <c r="B276" s="195" t="s">
        <v>187</v>
      </c>
      <c r="C276" s="196" t="s">
        <v>47</v>
      </c>
      <c r="D276" s="197"/>
      <c r="E276" s="198"/>
      <c r="F276" s="198">
        <v>1.45</v>
      </c>
    </row>
    <row r="277" spans="1:6">
      <c r="A277" s="204" t="s">
        <v>3181</v>
      </c>
      <c r="B277" s="205" t="s">
        <v>3182</v>
      </c>
      <c r="C277" s="206" t="s">
        <v>1023</v>
      </c>
      <c r="D277" s="207">
        <v>3.0000000000000001E-3</v>
      </c>
      <c r="E277" s="208">
        <v>146.13999999999999</v>
      </c>
      <c r="F277" s="208">
        <v>0.43841999999999998</v>
      </c>
    </row>
    <row r="278" spans="1:6">
      <c r="A278" s="204" t="s">
        <v>3183</v>
      </c>
      <c r="B278" s="205" t="s">
        <v>3184</v>
      </c>
      <c r="C278" s="206" t="s">
        <v>1023</v>
      </c>
      <c r="D278" s="207">
        <v>8.0000000000000002E-3</v>
      </c>
      <c r="E278" s="208">
        <v>116.56</v>
      </c>
      <c r="F278" s="208">
        <v>0.93247999999999998</v>
      </c>
    </row>
    <row r="279" spans="1:6">
      <c r="A279" s="204" t="s">
        <v>2461</v>
      </c>
      <c r="B279" s="205" t="s">
        <v>2462</v>
      </c>
      <c r="C279" s="206" t="s">
        <v>224</v>
      </c>
      <c r="D279" s="207">
        <v>8.0000000000000002E-3</v>
      </c>
      <c r="E279" s="208">
        <v>12.04</v>
      </c>
      <c r="F279" s="208">
        <v>9.6320000000000003E-2</v>
      </c>
    </row>
    <row r="280" spans="1:6">
      <c r="A280" s="194" t="s">
        <v>271</v>
      </c>
      <c r="B280" s="195" t="s">
        <v>272</v>
      </c>
      <c r="C280" s="196" t="s">
        <v>47</v>
      </c>
      <c r="D280" s="197"/>
      <c r="E280" s="198"/>
      <c r="F280" s="198">
        <v>3.32</v>
      </c>
    </row>
    <row r="281" spans="1:6">
      <c r="A281" s="204" t="s">
        <v>3181</v>
      </c>
      <c r="B281" s="205" t="s">
        <v>3182</v>
      </c>
      <c r="C281" s="206" t="s">
        <v>1023</v>
      </c>
      <c r="D281" s="207">
        <v>7.0000000000000001E-3</v>
      </c>
      <c r="E281" s="208">
        <v>146.13999999999999</v>
      </c>
      <c r="F281" s="208">
        <v>1.02298</v>
      </c>
    </row>
    <row r="282" spans="1:6">
      <c r="A282" s="204" t="s">
        <v>3183</v>
      </c>
      <c r="B282" s="205" t="s">
        <v>3184</v>
      </c>
      <c r="C282" s="206" t="s">
        <v>1023</v>
      </c>
      <c r="D282" s="207">
        <v>1.7999999999999999E-2</v>
      </c>
      <c r="E282" s="208">
        <v>116.56</v>
      </c>
      <c r="F282" s="208">
        <v>2.0980799999999999</v>
      </c>
    </row>
    <row r="283" spans="1:6">
      <c r="A283" s="204" t="s">
        <v>2461</v>
      </c>
      <c r="B283" s="205" t="s">
        <v>2462</v>
      </c>
      <c r="C283" s="206" t="s">
        <v>224</v>
      </c>
      <c r="D283" s="207">
        <v>1.7999999999999999E-2</v>
      </c>
      <c r="E283" s="208">
        <v>12.04</v>
      </c>
      <c r="F283" s="208">
        <v>0.21672</v>
      </c>
    </row>
    <row r="284" spans="1:6">
      <c r="A284" s="194" t="s">
        <v>611</v>
      </c>
      <c r="B284" s="195" t="s">
        <v>612</v>
      </c>
      <c r="C284" s="196" t="s">
        <v>19</v>
      </c>
      <c r="D284" s="197"/>
      <c r="E284" s="198"/>
      <c r="F284" s="198">
        <v>2.68</v>
      </c>
    </row>
    <row r="285" spans="1:6">
      <c r="A285" s="204" t="s">
        <v>3185</v>
      </c>
      <c r="B285" s="205" t="s">
        <v>3186</v>
      </c>
      <c r="C285" s="206" t="s">
        <v>47</v>
      </c>
      <c r="D285" s="207">
        <v>4.1999999999999997E-3</v>
      </c>
      <c r="E285" s="208">
        <v>341.84</v>
      </c>
      <c r="F285" s="208">
        <v>1.4357279999999999</v>
      </c>
    </row>
    <row r="286" spans="1:6">
      <c r="A286" s="204" t="s">
        <v>2459</v>
      </c>
      <c r="B286" s="205" t="s">
        <v>2460</v>
      </c>
      <c r="C286" s="206" t="s">
        <v>224</v>
      </c>
      <c r="D286" s="207">
        <v>7.0000000000000007E-2</v>
      </c>
      <c r="E286" s="208">
        <v>16.84</v>
      </c>
      <c r="F286" s="208">
        <v>1.1788000000000001</v>
      </c>
    </row>
    <row r="287" spans="1:6">
      <c r="A287" s="204" t="s">
        <v>2461</v>
      </c>
      <c r="B287" s="205" t="s">
        <v>2462</v>
      </c>
      <c r="C287" s="206" t="s">
        <v>224</v>
      </c>
      <c r="D287" s="207">
        <v>7.0000000000000001E-3</v>
      </c>
      <c r="E287" s="208">
        <v>12.04</v>
      </c>
      <c r="F287" s="208">
        <v>8.4279999999999994E-2</v>
      </c>
    </row>
    <row r="288" spans="1:6">
      <c r="A288" s="194" t="s">
        <v>662</v>
      </c>
      <c r="B288" s="195" t="s">
        <v>663</v>
      </c>
      <c r="C288" s="196" t="s">
        <v>19</v>
      </c>
      <c r="D288" s="197"/>
      <c r="E288" s="198"/>
      <c r="F288" s="198">
        <v>3.15</v>
      </c>
    </row>
    <row r="289" spans="1:6">
      <c r="A289" s="204" t="s">
        <v>3187</v>
      </c>
      <c r="B289" s="205" t="s">
        <v>3188</v>
      </c>
      <c r="C289" s="206" t="s">
        <v>47</v>
      </c>
      <c r="D289" s="207">
        <v>1.5E-3</v>
      </c>
      <c r="E289" s="208">
        <v>1654.58</v>
      </c>
      <c r="F289" s="208">
        <v>2.4818699999999998</v>
      </c>
    </row>
    <row r="290" spans="1:6">
      <c r="A290" s="204" t="s">
        <v>2459</v>
      </c>
      <c r="B290" s="205" t="s">
        <v>2460</v>
      </c>
      <c r="C290" s="206" t="s">
        <v>224</v>
      </c>
      <c r="D290" s="207">
        <v>3.7999999999999999E-2</v>
      </c>
      <c r="E290" s="208">
        <v>16.84</v>
      </c>
      <c r="F290" s="208">
        <v>0.63992000000000004</v>
      </c>
    </row>
    <row r="291" spans="1:6">
      <c r="A291" s="204" t="s">
        <v>2461</v>
      </c>
      <c r="B291" s="205" t="s">
        <v>2462</v>
      </c>
      <c r="C291" s="206" t="s">
        <v>224</v>
      </c>
      <c r="D291" s="207">
        <v>3.8E-3</v>
      </c>
      <c r="E291" s="208">
        <v>12.04</v>
      </c>
      <c r="F291" s="208">
        <v>4.5752000000000001E-2</v>
      </c>
    </row>
    <row r="292" spans="1:6">
      <c r="A292" s="194" t="s">
        <v>122</v>
      </c>
      <c r="B292" s="195" t="s">
        <v>123</v>
      </c>
      <c r="C292" s="196" t="s">
        <v>28</v>
      </c>
      <c r="D292" s="197"/>
      <c r="E292" s="198"/>
      <c r="F292" s="198">
        <v>66.180000000000007</v>
      </c>
    </row>
    <row r="293" spans="1:6">
      <c r="A293" s="209" t="s">
        <v>2351</v>
      </c>
      <c r="B293" s="210" t="s">
        <v>3163</v>
      </c>
      <c r="C293" s="211" t="s">
        <v>259</v>
      </c>
      <c r="D293" s="212">
        <v>0.15</v>
      </c>
      <c r="E293" s="213">
        <v>2.5499999999999998</v>
      </c>
      <c r="F293" s="213">
        <v>0.38250000000000001</v>
      </c>
    </row>
    <row r="294" spans="1:6">
      <c r="A294" s="209" t="s">
        <v>650</v>
      </c>
      <c r="B294" s="210" t="s">
        <v>3189</v>
      </c>
      <c r="C294" s="211" t="s">
        <v>259</v>
      </c>
      <c r="D294" s="212">
        <v>1</v>
      </c>
      <c r="E294" s="213">
        <v>41.4</v>
      </c>
      <c r="F294" s="213">
        <v>41.4</v>
      </c>
    </row>
    <row r="295" spans="1:6">
      <c r="A295" s="204" t="s">
        <v>2956</v>
      </c>
      <c r="B295" s="205" t="s">
        <v>2957</v>
      </c>
      <c r="C295" s="206" t="s">
        <v>224</v>
      </c>
      <c r="D295" s="207">
        <v>0.8</v>
      </c>
      <c r="E295" s="208">
        <v>13.51</v>
      </c>
      <c r="F295" s="208">
        <v>10.808</v>
      </c>
    </row>
    <row r="296" spans="1:6">
      <c r="A296" s="204" t="s">
        <v>2958</v>
      </c>
      <c r="B296" s="205" t="s">
        <v>2959</v>
      </c>
      <c r="C296" s="206" t="s">
        <v>224</v>
      </c>
      <c r="D296" s="207">
        <v>0.8</v>
      </c>
      <c r="E296" s="208">
        <v>17.010000000000002</v>
      </c>
      <c r="F296" s="208">
        <v>13.608000000000001</v>
      </c>
    </row>
    <row r="297" spans="1:6">
      <c r="A297" s="194" t="s">
        <v>735</v>
      </c>
      <c r="B297" s="195" t="s">
        <v>736</v>
      </c>
      <c r="C297" s="196" t="s">
        <v>28</v>
      </c>
      <c r="D297" s="197"/>
      <c r="E297" s="198"/>
      <c r="F297" s="198">
        <v>59.55</v>
      </c>
    </row>
    <row r="298" spans="1:6">
      <c r="A298" s="209" t="s">
        <v>2097</v>
      </c>
      <c r="B298" s="210" t="s">
        <v>3190</v>
      </c>
      <c r="C298" s="211" t="s">
        <v>259</v>
      </c>
      <c r="D298" s="212">
        <v>1</v>
      </c>
      <c r="E298" s="213">
        <v>48.2</v>
      </c>
      <c r="F298" s="213">
        <v>48.2</v>
      </c>
    </row>
    <row r="299" spans="1:6">
      <c r="A299" s="209" t="s">
        <v>2431</v>
      </c>
      <c r="B299" s="210" t="s">
        <v>3191</v>
      </c>
      <c r="C299" s="211" t="s">
        <v>259</v>
      </c>
      <c r="D299" s="212">
        <v>0.01</v>
      </c>
      <c r="E299" s="213">
        <v>9.4</v>
      </c>
      <c r="F299" s="213">
        <v>9.4E-2</v>
      </c>
    </row>
    <row r="300" spans="1:6">
      <c r="A300" s="204" t="s">
        <v>2958</v>
      </c>
      <c r="B300" s="205" t="s">
        <v>2959</v>
      </c>
      <c r="C300" s="206" t="s">
        <v>224</v>
      </c>
      <c r="D300" s="207">
        <v>0.45</v>
      </c>
      <c r="E300" s="208">
        <v>17.010000000000002</v>
      </c>
      <c r="F300" s="208">
        <v>7.6544999999999996</v>
      </c>
    </row>
    <row r="301" spans="1:6">
      <c r="A301" s="204" t="s">
        <v>2461</v>
      </c>
      <c r="B301" s="205" t="s">
        <v>2462</v>
      </c>
      <c r="C301" s="206" t="s">
        <v>224</v>
      </c>
      <c r="D301" s="207">
        <v>0.3</v>
      </c>
      <c r="E301" s="208">
        <v>12.04</v>
      </c>
      <c r="F301" s="208">
        <v>3.6120000000000001</v>
      </c>
    </row>
    <row r="302" spans="1:6">
      <c r="A302" s="194" t="s">
        <v>269</v>
      </c>
      <c r="B302" s="195" t="s">
        <v>270</v>
      </c>
      <c r="C302" s="196" t="s">
        <v>47</v>
      </c>
      <c r="D302" s="197"/>
      <c r="E302" s="198"/>
      <c r="F302" s="198">
        <v>4.3899999999999997</v>
      </c>
    </row>
    <row r="303" spans="1:6">
      <c r="A303" s="204" t="s">
        <v>3125</v>
      </c>
      <c r="B303" s="205" t="s">
        <v>3126</v>
      </c>
      <c r="C303" s="206" t="s">
        <v>1023</v>
      </c>
      <c r="D303" s="207">
        <v>5.0000000000000001E-3</v>
      </c>
      <c r="E303" s="208">
        <v>78.319999999999993</v>
      </c>
      <c r="F303" s="208">
        <v>0.3916</v>
      </c>
    </row>
    <row r="304" spans="1:6">
      <c r="A304" s="204" t="s">
        <v>3192</v>
      </c>
      <c r="B304" s="205" t="s">
        <v>3193</v>
      </c>
      <c r="C304" s="206" t="s">
        <v>1023</v>
      </c>
      <c r="D304" s="207">
        <v>0.01</v>
      </c>
      <c r="E304" s="208">
        <v>2.48</v>
      </c>
      <c r="F304" s="208">
        <v>2.4799999999999999E-2</v>
      </c>
    </row>
    <row r="305" spans="1:6">
      <c r="A305" s="204" t="s">
        <v>3127</v>
      </c>
      <c r="B305" s="205" t="s">
        <v>3128</v>
      </c>
      <c r="C305" s="206" t="s">
        <v>1023</v>
      </c>
      <c r="D305" s="207">
        <v>5.0000000000000001E-3</v>
      </c>
      <c r="E305" s="208">
        <v>133.25</v>
      </c>
      <c r="F305" s="208">
        <v>0.66625000000000001</v>
      </c>
    </row>
    <row r="306" spans="1:6">
      <c r="A306" s="204" t="s">
        <v>3194</v>
      </c>
      <c r="B306" s="205" t="s">
        <v>3195</v>
      </c>
      <c r="C306" s="206" t="s">
        <v>1023</v>
      </c>
      <c r="D306" s="207">
        <v>0.01</v>
      </c>
      <c r="E306" s="208">
        <v>119.73</v>
      </c>
      <c r="F306" s="208">
        <v>1.1973</v>
      </c>
    </row>
    <row r="307" spans="1:6">
      <c r="A307" s="204" t="s">
        <v>3196</v>
      </c>
      <c r="B307" s="205" t="s">
        <v>3197</v>
      </c>
      <c r="C307" s="206" t="s">
        <v>1023</v>
      </c>
      <c r="D307" s="207">
        <v>0.01</v>
      </c>
      <c r="E307" s="208">
        <v>109.54</v>
      </c>
      <c r="F307" s="208">
        <v>1.0953999999999999</v>
      </c>
    </row>
    <row r="308" spans="1:6">
      <c r="A308" s="204" t="s">
        <v>2461</v>
      </c>
      <c r="B308" s="205" t="s">
        <v>2462</v>
      </c>
      <c r="C308" s="206" t="s">
        <v>224</v>
      </c>
      <c r="D308" s="207">
        <v>0.03</v>
      </c>
      <c r="E308" s="208">
        <v>12.04</v>
      </c>
      <c r="F308" s="208">
        <v>0.36120000000000002</v>
      </c>
    </row>
    <row r="309" spans="1:6">
      <c r="A309" s="204" t="s">
        <v>3198</v>
      </c>
      <c r="B309" s="205" t="s">
        <v>3199</v>
      </c>
      <c r="C309" s="206" t="s">
        <v>1023</v>
      </c>
      <c r="D309" s="207">
        <v>0.01</v>
      </c>
      <c r="E309" s="208">
        <v>68.47</v>
      </c>
      <c r="F309" s="208">
        <v>0.68469999999999998</v>
      </c>
    </row>
    <row r="310" spans="1:6">
      <c r="A310" s="194" t="s">
        <v>619</v>
      </c>
      <c r="B310" s="195" t="s">
        <v>620</v>
      </c>
      <c r="C310" s="196" t="s">
        <v>47</v>
      </c>
      <c r="D310" s="197"/>
      <c r="E310" s="198"/>
      <c r="F310" s="198">
        <v>252.33</v>
      </c>
    </row>
    <row r="311" spans="1:6">
      <c r="A311" s="209" t="s">
        <v>1644</v>
      </c>
      <c r="B311" s="210" t="s">
        <v>2500</v>
      </c>
      <c r="C311" s="211" t="s">
        <v>1059</v>
      </c>
      <c r="D311" s="212">
        <v>0.751</v>
      </c>
      <c r="E311" s="213">
        <v>60</v>
      </c>
      <c r="F311" s="213">
        <v>45.06</v>
      </c>
    </row>
    <row r="312" spans="1:6">
      <c r="A312" s="209" t="s">
        <v>1646</v>
      </c>
      <c r="B312" s="210" t="s">
        <v>2501</v>
      </c>
      <c r="C312" s="211" t="s">
        <v>1007</v>
      </c>
      <c r="D312" s="212">
        <v>362.66</v>
      </c>
      <c r="E312" s="213">
        <v>0.35</v>
      </c>
      <c r="F312" s="213">
        <v>126.931</v>
      </c>
    </row>
    <row r="313" spans="1:6">
      <c r="A313" s="209" t="s">
        <v>1699</v>
      </c>
      <c r="B313" s="210" t="s">
        <v>3124</v>
      </c>
      <c r="C313" s="211" t="s">
        <v>1059</v>
      </c>
      <c r="D313" s="212">
        <v>0.59299999999999997</v>
      </c>
      <c r="E313" s="213">
        <v>53.6</v>
      </c>
      <c r="F313" s="213">
        <v>31.784800000000001</v>
      </c>
    </row>
    <row r="314" spans="1:6">
      <c r="A314" s="204" t="s">
        <v>2461</v>
      </c>
      <c r="B314" s="205" t="s">
        <v>2462</v>
      </c>
      <c r="C314" s="206" t="s">
        <v>224</v>
      </c>
      <c r="D314" s="207">
        <v>2.31</v>
      </c>
      <c r="E314" s="208">
        <v>12.04</v>
      </c>
      <c r="F314" s="208">
        <v>27.8124</v>
      </c>
    </row>
    <row r="315" spans="1:6">
      <c r="A315" s="204" t="s">
        <v>3200</v>
      </c>
      <c r="B315" s="205" t="s">
        <v>3201</v>
      </c>
      <c r="C315" s="206" t="s">
        <v>224</v>
      </c>
      <c r="D315" s="207">
        <v>1.46</v>
      </c>
      <c r="E315" s="208">
        <v>13.45</v>
      </c>
      <c r="F315" s="208">
        <v>19.637</v>
      </c>
    </row>
    <row r="316" spans="1:6">
      <c r="A316" s="204" t="s">
        <v>3202</v>
      </c>
      <c r="B316" s="205" t="s">
        <v>3203</v>
      </c>
      <c r="C316" s="206" t="s">
        <v>1023</v>
      </c>
      <c r="D316" s="207">
        <v>0.75</v>
      </c>
      <c r="E316" s="208">
        <v>1.27</v>
      </c>
      <c r="F316" s="208">
        <v>0.95250000000000001</v>
      </c>
    </row>
    <row r="317" spans="1:6">
      <c r="A317" s="204" t="s">
        <v>3204</v>
      </c>
      <c r="B317" s="205" t="s">
        <v>3205</v>
      </c>
      <c r="C317" s="206" t="s">
        <v>1025</v>
      </c>
      <c r="D317" s="207">
        <v>0.71</v>
      </c>
      <c r="E317" s="208">
        <v>0.24</v>
      </c>
      <c r="F317" s="208">
        <v>0.1704</v>
      </c>
    </row>
    <row r="318" spans="1:6">
      <c r="A318" s="194" t="s">
        <v>302</v>
      </c>
      <c r="B318" s="195" t="s">
        <v>303</v>
      </c>
      <c r="C318" s="196" t="s">
        <v>47</v>
      </c>
      <c r="D318" s="197"/>
      <c r="E318" s="198"/>
      <c r="F318" s="198">
        <v>284.3</v>
      </c>
    </row>
    <row r="319" spans="1:6">
      <c r="A319" s="209" t="s">
        <v>1644</v>
      </c>
      <c r="B319" s="210" t="s">
        <v>2500</v>
      </c>
      <c r="C319" s="211" t="s">
        <v>1059</v>
      </c>
      <c r="D319" s="212">
        <v>0.88600000000000001</v>
      </c>
      <c r="E319" s="213">
        <v>60</v>
      </c>
      <c r="F319" s="213">
        <v>53.16</v>
      </c>
    </row>
    <row r="320" spans="1:6">
      <c r="A320" s="209" t="s">
        <v>1646</v>
      </c>
      <c r="B320" s="210" t="s">
        <v>2501</v>
      </c>
      <c r="C320" s="211" t="s">
        <v>1007</v>
      </c>
      <c r="D320" s="212">
        <v>218.84</v>
      </c>
      <c r="E320" s="213">
        <v>0.35</v>
      </c>
      <c r="F320" s="213">
        <v>76.593999999999994</v>
      </c>
    </row>
    <row r="321" spans="1:6">
      <c r="A321" s="209" t="s">
        <v>1699</v>
      </c>
      <c r="B321" s="210" t="s">
        <v>3124</v>
      </c>
      <c r="C321" s="211" t="s">
        <v>1059</v>
      </c>
      <c r="D321" s="212">
        <v>0.59699999999999998</v>
      </c>
      <c r="E321" s="213">
        <v>53.6</v>
      </c>
      <c r="F321" s="213">
        <v>31.999199999999998</v>
      </c>
    </row>
    <row r="322" spans="1:6">
      <c r="A322" s="204" t="s">
        <v>2461</v>
      </c>
      <c r="B322" s="205" t="s">
        <v>2462</v>
      </c>
      <c r="C322" s="206" t="s">
        <v>224</v>
      </c>
      <c r="D322" s="207">
        <v>10.18</v>
      </c>
      <c r="E322" s="208">
        <v>12.04</v>
      </c>
      <c r="F322" s="208">
        <v>122.5672</v>
      </c>
    </row>
    <row r="323" spans="1:6">
      <c r="A323" s="194" t="s">
        <v>235</v>
      </c>
      <c r="B323" s="195" t="s">
        <v>236</v>
      </c>
      <c r="C323" s="196" t="s">
        <v>47</v>
      </c>
      <c r="D323" s="197"/>
      <c r="E323" s="198"/>
      <c r="F323" s="198">
        <v>675.45</v>
      </c>
    </row>
    <row r="324" spans="1:6">
      <c r="A324" s="209" t="s">
        <v>1642</v>
      </c>
      <c r="B324" s="210" t="s">
        <v>3206</v>
      </c>
      <c r="C324" s="211" t="s">
        <v>1155</v>
      </c>
      <c r="D324" s="212">
        <v>2.5548000000000002</v>
      </c>
      <c r="E324" s="213">
        <v>237.02</v>
      </c>
      <c r="F324" s="213">
        <v>605.53869599999996</v>
      </c>
    </row>
    <row r="325" spans="1:6">
      <c r="A325" s="204" t="s">
        <v>3207</v>
      </c>
      <c r="B325" s="205" t="s">
        <v>3208</v>
      </c>
      <c r="C325" s="206" t="s">
        <v>1023</v>
      </c>
      <c r="D325" s="207">
        <v>5.8000000000000003E-2</v>
      </c>
      <c r="E325" s="208">
        <v>166.22</v>
      </c>
      <c r="F325" s="208">
        <v>9.6407600000000002</v>
      </c>
    </row>
    <row r="326" spans="1:6">
      <c r="A326" s="204" t="s">
        <v>3209</v>
      </c>
      <c r="B326" s="205" t="s">
        <v>3210</v>
      </c>
      <c r="C326" s="206" t="s">
        <v>1025</v>
      </c>
      <c r="D326" s="207">
        <v>0.1186</v>
      </c>
      <c r="E326" s="208">
        <v>62.99</v>
      </c>
      <c r="F326" s="208">
        <v>7.4706140000000003</v>
      </c>
    </row>
    <row r="327" spans="1:6">
      <c r="A327" s="204" t="s">
        <v>3211</v>
      </c>
      <c r="B327" s="205" t="s">
        <v>3212</v>
      </c>
      <c r="C327" s="206" t="s">
        <v>224</v>
      </c>
      <c r="D327" s="207">
        <v>1.4126000000000001</v>
      </c>
      <c r="E327" s="208">
        <v>10.94</v>
      </c>
      <c r="F327" s="208">
        <v>15.453844</v>
      </c>
    </row>
    <row r="328" spans="1:6">
      <c r="A328" s="204" t="s">
        <v>3213</v>
      </c>
      <c r="B328" s="205" t="s">
        <v>3214</v>
      </c>
      <c r="C328" s="206" t="s">
        <v>1023</v>
      </c>
      <c r="D328" s="207">
        <v>9.5100000000000004E-2</v>
      </c>
      <c r="E328" s="208">
        <v>112.78</v>
      </c>
      <c r="F328" s="208">
        <v>10.725377999999999</v>
      </c>
    </row>
    <row r="329" spans="1:6">
      <c r="A329" s="204" t="s">
        <v>3215</v>
      </c>
      <c r="B329" s="205" t="s">
        <v>3216</v>
      </c>
      <c r="C329" s="206" t="s">
        <v>1025</v>
      </c>
      <c r="D329" s="207">
        <v>8.1500000000000003E-2</v>
      </c>
      <c r="E329" s="208">
        <v>35.86</v>
      </c>
      <c r="F329" s="208">
        <v>2.92259</v>
      </c>
    </row>
    <row r="330" spans="1:6">
      <c r="A330" s="204" t="s">
        <v>3217</v>
      </c>
      <c r="B330" s="205" t="s">
        <v>3218</v>
      </c>
      <c r="C330" s="206" t="s">
        <v>1025</v>
      </c>
      <c r="D330" s="207">
        <v>0.13389999999999999</v>
      </c>
      <c r="E330" s="208">
        <v>26.23</v>
      </c>
      <c r="F330" s="208">
        <v>3.512197</v>
      </c>
    </row>
    <row r="331" spans="1:6">
      <c r="A331" s="204" t="s">
        <v>3219</v>
      </c>
      <c r="B331" s="205" t="s">
        <v>3220</v>
      </c>
      <c r="C331" s="206" t="s">
        <v>1023</v>
      </c>
      <c r="D331" s="207">
        <v>4.2700000000000002E-2</v>
      </c>
      <c r="E331" s="208">
        <v>72.66</v>
      </c>
      <c r="F331" s="208">
        <v>3.102582</v>
      </c>
    </row>
    <row r="332" spans="1:6">
      <c r="A332" s="204" t="s">
        <v>3221</v>
      </c>
      <c r="B332" s="205" t="s">
        <v>3222</v>
      </c>
      <c r="C332" s="206" t="s">
        <v>1023</v>
      </c>
      <c r="D332" s="207">
        <v>4.9500000000000002E-2</v>
      </c>
      <c r="E332" s="208">
        <v>110.98</v>
      </c>
      <c r="F332" s="208">
        <v>5.4935099999999997</v>
      </c>
    </row>
    <row r="333" spans="1:6">
      <c r="A333" s="204" t="s">
        <v>3223</v>
      </c>
      <c r="B333" s="205" t="s">
        <v>3224</v>
      </c>
      <c r="C333" s="206" t="s">
        <v>1025</v>
      </c>
      <c r="D333" s="207">
        <v>0.30370000000000003</v>
      </c>
      <c r="E333" s="208">
        <v>38.270000000000003</v>
      </c>
      <c r="F333" s="208">
        <v>11.622598999999999</v>
      </c>
    </row>
    <row r="334" spans="1:6">
      <c r="A334" s="194" t="s">
        <v>720</v>
      </c>
      <c r="B334" s="195" t="s">
        <v>721</v>
      </c>
      <c r="C334" s="196" t="s">
        <v>28</v>
      </c>
      <c r="D334" s="197"/>
      <c r="E334" s="198"/>
      <c r="F334" s="198">
        <v>170.59</v>
      </c>
    </row>
    <row r="335" spans="1:6">
      <c r="A335" s="204" t="s">
        <v>3225</v>
      </c>
      <c r="B335" s="205" t="s">
        <v>3226</v>
      </c>
      <c r="C335" s="206" t="s">
        <v>28</v>
      </c>
      <c r="D335" s="207">
        <v>1</v>
      </c>
      <c r="E335" s="208">
        <v>36.520000000000003</v>
      </c>
      <c r="F335" s="208">
        <v>36.520000000000003</v>
      </c>
    </row>
    <row r="336" spans="1:6">
      <c r="A336" s="204" t="s">
        <v>3227</v>
      </c>
      <c r="B336" s="205" t="s">
        <v>3228</v>
      </c>
      <c r="C336" s="206" t="s">
        <v>28</v>
      </c>
      <c r="D336" s="207">
        <v>1</v>
      </c>
      <c r="E336" s="208">
        <v>9.67</v>
      </c>
      <c r="F336" s="208">
        <v>9.67</v>
      </c>
    </row>
    <row r="337" spans="1:6">
      <c r="A337" s="204" t="s">
        <v>3229</v>
      </c>
      <c r="B337" s="205" t="s">
        <v>3230</v>
      </c>
      <c r="C337" s="206" t="s">
        <v>28</v>
      </c>
      <c r="D337" s="207">
        <v>1</v>
      </c>
      <c r="E337" s="208">
        <v>124.4</v>
      </c>
      <c r="F337" s="208">
        <v>124.4</v>
      </c>
    </row>
    <row r="338" spans="1:6">
      <c r="A338" s="194" t="s">
        <v>3113</v>
      </c>
      <c r="B338" s="195" t="s">
        <v>3231</v>
      </c>
      <c r="C338" s="196" t="s">
        <v>224</v>
      </c>
      <c r="D338" s="197"/>
      <c r="E338" s="198"/>
      <c r="F338" s="198">
        <v>0.3</v>
      </c>
    </row>
    <row r="339" spans="1:6">
      <c r="A339" s="209" t="s">
        <v>1675</v>
      </c>
      <c r="B339" s="210" t="s">
        <v>3104</v>
      </c>
      <c r="C339" s="211" t="s">
        <v>1615</v>
      </c>
      <c r="D339" s="212">
        <v>3.0099999999999998E-2</v>
      </c>
      <c r="E339" s="213">
        <v>10.19</v>
      </c>
      <c r="F339" s="213">
        <v>0.30671900000000002</v>
      </c>
    </row>
    <row r="340" spans="1:6">
      <c r="A340" s="194" t="s">
        <v>3232</v>
      </c>
      <c r="B340" s="195" t="s">
        <v>3233</v>
      </c>
      <c r="C340" s="196" t="s">
        <v>224</v>
      </c>
      <c r="D340" s="197"/>
      <c r="E340" s="198"/>
      <c r="F340" s="198">
        <v>0.52</v>
      </c>
    </row>
    <row r="341" spans="1:6">
      <c r="A341" s="209" t="s">
        <v>2029</v>
      </c>
      <c r="B341" s="210" t="s">
        <v>3234</v>
      </c>
      <c r="C341" s="211" t="s">
        <v>1615</v>
      </c>
      <c r="D341" s="212">
        <v>3.0099999999999998E-2</v>
      </c>
      <c r="E341" s="213">
        <v>17.5</v>
      </c>
      <c r="F341" s="213">
        <v>0.52675000000000005</v>
      </c>
    </row>
    <row r="342" spans="1:6">
      <c r="A342" s="194" t="s">
        <v>65</v>
      </c>
      <c r="B342" s="195" t="s">
        <v>66</v>
      </c>
      <c r="C342" s="196" t="s">
        <v>28</v>
      </c>
      <c r="D342" s="197"/>
      <c r="E342" s="198"/>
      <c r="F342" s="198">
        <v>8.92</v>
      </c>
    </row>
    <row r="343" spans="1:6">
      <c r="A343" s="209" t="s">
        <v>2129</v>
      </c>
      <c r="B343" s="210" t="s">
        <v>3235</v>
      </c>
      <c r="C343" s="211" t="s">
        <v>259</v>
      </c>
      <c r="D343" s="212">
        <v>1</v>
      </c>
      <c r="E343" s="213">
        <v>1.64</v>
      </c>
      <c r="F343" s="213">
        <v>1.64</v>
      </c>
    </row>
    <row r="344" spans="1:6">
      <c r="A344" s="204" t="s">
        <v>2956</v>
      </c>
      <c r="B344" s="205" t="s">
        <v>2957</v>
      </c>
      <c r="C344" s="206" t="s">
        <v>224</v>
      </c>
      <c r="D344" s="207">
        <v>0.23899999999999999</v>
      </c>
      <c r="E344" s="208">
        <v>13.51</v>
      </c>
      <c r="F344" s="208">
        <v>3.2288899999999998</v>
      </c>
    </row>
    <row r="345" spans="1:6">
      <c r="A345" s="204" t="s">
        <v>2958</v>
      </c>
      <c r="B345" s="205" t="s">
        <v>2959</v>
      </c>
      <c r="C345" s="206" t="s">
        <v>224</v>
      </c>
      <c r="D345" s="207">
        <v>0.23899999999999999</v>
      </c>
      <c r="E345" s="208">
        <v>17.010000000000002</v>
      </c>
      <c r="F345" s="208">
        <v>4.0653899999999998</v>
      </c>
    </row>
    <row r="346" spans="1:6">
      <c r="A346" s="194" t="s">
        <v>67</v>
      </c>
      <c r="B346" s="195" t="s">
        <v>68</v>
      </c>
      <c r="C346" s="196" t="s">
        <v>28</v>
      </c>
      <c r="D346" s="197"/>
      <c r="E346" s="198"/>
      <c r="F346" s="198">
        <v>10.8</v>
      </c>
    </row>
    <row r="347" spans="1:6">
      <c r="A347" s="209" t="s">
        <v>2232</v>
      </c>
      <c r="B347" s="210" t="s">
        <v>3236</v>
      </c>
      <c r="C347" s="211" t="s">
        <v>259</v>
      </c>
      <c r="D347" s="212">
        <v>1</v>
      </c>
      <c r="E347" s="213">
        <v>2.48</v>
      </c>
      <c r="F347" s="213">
        <v>2.48</v>
      </c>
    </row>
    <row r="348" spans="1:6">
      <c r="A348" s="204" t="s">
        <v>2956</v>
      </c>
      <c r="B348" s="205" t="s">
        <v>2957</v>
      </c>
      <c r="C348" s="206" t="s">
        <v>224</v>
      </c>
      <c r="D348" s="207">
        <v>0.27300000000000002</v>
      </c>
      <c r="E348" s="208">
        <v>13.51</v>
      </c>
      <c r="F348" s="208">
        <v>3.6882299999999999</v>
      </c>
    </row>
    <row r="349" spans="1:6">
      <c r="A349" s="204" t="s">
        <v>2958</v>
      </c>
      <c r="B349" s="205" t="s">
        <v>2959</v>
      </c>
      <c r="C349" s="206" t="s">
        <v>224</v>
      </c>
      <c r="D349" s="207">
        <v>0.27300000000000002</v>
      </c>
      <c r="E349" s="208">
        <v>17.010000000000002</v>
      </c>
      <c r="F349" s="208">
        <v>4.6437299999999997</v>
      </c>
    </row>
    <row r="350" spans="1:6">
      <c r="A350" s="194" t="s">
        <v>69</v>
      </c>
      <c r="B350" s="195" t="s">
        <v>70</v>
      </c>
      <c r="C350" s="196" t="s">
        <v>28</v>
      </c>
      <c r="D350" s="197"/>
      <c r="E350" s="198"/>
      <c r="F350" s="198">
        <v>17.32</v>
      </c>
    </row>
    <row r="351" spans="1:6">
      <c r="A351" s="209" t="s">
        <v>2161</v>
      </c>
      <c r="B351" s="210" t="s">
        <v>3237</v>
      </c>
      <c r="C351" s="211" t="s">
        <v>259</v>
      </c>
      <c r="D351" s="212">
        <v>1</v>
      </c>
      <c r="E351" s="213">
        <v>5.52</v>
      </c>
      <c r="F351" s="213">
        <v>5.52</v>
      </c>
    </row>
    <row r="352" spans="1:6">
      <c r="A352" s="204" t="s">
        <v>2956</v>
      </c>
      <c r="B352" s="205" t="s">
        <v>2957</v>
      </c>
      <c r="C352" s="206" t="s">
        <v>224</v>
      </c>
      <c r="D352" s="207">
        <v>0.38700000000000001</v>
      </c>
      <c r="E352" s="208">
        <v>13.51</v>
      </c>
      <c r="F352" s="208">
        <v>5.22837</v>
      </c>
    </row>
    <row r="353" spans="1:6">
      <c r="A353" s="204" t="s">
        <v>2958</v>
      </c>
      <c r="B353" s="205" t="s">
        <v>2959</v>
      </c>
      <c r="C353" s="206" t="s">
        <v>224</v>
      </c>
      <c r="D353" s="207">
        <v>0.38700000000000001</v>
      </c>
      <c r="E353" s="208">
        <v>17.010000000000002</v>
      </c>
      <c r="F353" s="208">
        <v>6.5828699999999998</v>
      </c>
    </row>
    <row r="354" spans="1:6">
      <c r="A354" s="194" t="s">
        <v>71</v>
      </c>
      <c r="B354" s="195" t="s">
        <v>72</v>
      </c>
      <c r="C354" s="196" t="s">
        <v>28</v>
      </c>
      <c r="D354" s="197"/>
      <c r="E354" s="198"/>
      <c r="F354" s="198">
        <v>29.75</v>
      </c>
    </row>
    <row r="355" spans="1:6">
      <c r="A355" s="209" t="s">
        <v>2157</v>
      </c>
      <c r="B355" s="210" t="s">
        <v>3238</v>
      </c>
      <c r="C355" s="211" t="s">
        <v>259</v>
      </c>
      <c r="D355" s="212">
        <v>1</v>
      </c>
      <c r="E355" s="213">
        <v>14.1</v>
      </c>
      <c r="F355" s="213">
        <v>14.1</v>
      </c>
    </row>
    <row r="356" spans="1:6">
      <c r="A356" s="204" t="s">
        <v>2956</v>
      </c>
      <c r="B356" s="205" t="s">
        <v>2957</v>
      </c>
      <c r="C356" s="206" t="s">
        <v>224</v>
      </c>
      <c r="D356" s="207">
        <v>0.51300000000000001</v>
      </c>
      <c r="E356" s="208">
        <v>13.51</v>
      </c>
      <c r="F356" s="208">
        <v>6.9306299999999998</v>
      </c>
    </row>
    <row r="357" spans="1:6">
      <c r="A357" s="204" t="s">
        <v>2958</v>
      </c>
      <c r="B357" s="205" t="s">
        <v>2959</v>
      </c>
      <c r="C357" s="206" t="s">
        <v>224</v>
      </c>
      <c r="D357" s="207">
        <v>0.51300000000000001</v>
      </c>
      <c r="E357" s="208">
        <v>17.010000000000002</v>
      </c>
      <c r="F357" s="208">
        <v>8.7261299999999995</v>
      </c>
    </row>
    <row r="358" spans="1:6">
      <c r="A358" s="194" t="s">
        <v>233</v>
      </c>
      <c r="B358" s="195" t="s">
        <v>234</v>
      </c>
      <c r="C358" s="196" t="s">
        <v>19</v>
      </c>
      <c r="D358" s="197"/>
      <c r="E358" s="198"/>
      <c r="F358" s="198">
        <v>9.9</v>
      </c>
    </row>
    <row r="359" spans="1:6">
      <c r="A359" s="204" t="s">
        <v>2461</v>
      </c>
      <c r="B359" s="205" t="s">
        <v>2462</v>
      </c>
      <c r="C359" s="206" t="s">
        <v>224</v>
      </c>
      <c r="D359" s="207">
        <v>0.1</v>
      </c>
      <c r="E359" s="208">
        <v>12.04</v>
      </c>
      <c r="F359" s="208">
        <v>1.204</v>
      </c>
    </row>
    <row r="360" spans="1:6">
      <c r="A360" s="204" t="s">
        <v>3239</v>
      </c>
      <c r="B360" s="205" t="s">
        <v>3240</v>
      </c>
      <c r="C360" s="206" t="s">
        <v>1023</v>
      </c>
      <c r="D360" s="207">
        <v>0.1</v>
      </c>
      <c r="E360" s="208">
        <v>41.54</v>
      </c>
      <c r="F360" s="208">
        <v>4.1539999999999999</v>
      </c>
    </row>
    <row r="361" spans="1:6">
      <c r="A361" s="204" t="s">
        <v>3241</v>
      </c>
      <c r="B361" s="205" t="s">
        <v>3242</v>
      </c>
      <c r="C361" s="206" t="s">
        <v>1023</v>
      </c>
      <c r="D361" s="207">
        <v>0.3</v>
      </c>
      <c r="E361" s="208">
        <v>15.18</v>
      </c>
      <c r="F361" s="208">
        <v>4.5540000000000003</v>
      </c>
    </row>
    <row r="362" spans="1:6">
      <c r="A362" s="194" t="s">
        <v>266</v>
      </c>
      <c r="B362" s="195" t="s">
        <v>267</v>
      </c>
      <c r="C362" s="196" t="s">
        <v>19</v>
      </c>
      <c r="D362" s="197"/>
      <c r="E362" s="198"/>
      <c r="F362" s="198">
        <v>0.3</v>
      </c>
    </row>
    <row r="363" spans="1:6">
      <c r="A363" s="204" t="s">
        <v>3243</v>
      </c>
      <c r="B363" s="205" t="s">
        <v>3244</v>
      </c>
      <c r="C363" s="206" t="s">
        <v>1023</v>
      </c>
      <c r="D363" s="207">
        <v>2E-3</v>
      </c>
      <c r="E363" s="208">
        <v>143.72999999999999</v>
      </c>
      <c r="F363" s="208">
        <v>0.28745999999999999</v>
      </c>
    </row>
    <row r="364" spans="1:6">
      <c r="A364" s="204" t="s">
        <v>2461</v>
      </c>
      <c r="B364" s="205" t="s">
        <v>2462</v>
      </c>
      <c r="C364" s="206" t="s">
        <v>224</v>
      </c>
      <c r="D364" s="207">
        <v>1.6999999999999999E-3</v>
      </c>
      <c r="E364" s="208">
        <v>12.04</v>
      </c>
      <c r="F364" s="208">
        <v>2.0468E-2</v>
      </c>
    </row>
    <row r="365" spans="1:6">
      <c r="A365" s="194" t="s">
        <v>61</v>
      </c>
      <c r="B365" s="195" t="s">
        <v>62</v>
      </c>
      <c r="C365" s="196" t="s">
        <v>52</v>
      </c>
      <c r="D365" s="197"/>
      <c r="E365" s="198"/>
      <c r="F365" s="198">
        <v>32.130000000000003</v>
      </c>
    </row>
    <row r="366" spans="1:6">
      <c r="A366" s="209" t="s">
        <v>1732</v>
      </c>
      <c r="B366" s="210" t="s">
        <v>3245</v>
      </c>
      <c r="C366" s="211" t="s">
        <v>254</v>
      </c>
      <c r="D366" s="212">
        <v>1</v>
      </c>
      <c r="E366" s="213">
        <v>7.73</v>
      </c>
      <c r="F366" s="213">
        <v>7.73</v>
      </c>
    </row>
    <row r="367" spans="1:6">
      <c r="A367" s="204" t="s">
        <v>2956</v>
      </c>
      <c r="B367" s="205" t="s">
        <v>2957</v>
      </c>
      <c r="C367" s="206" t="s">
        <v>224</v>
      </c>
      <c r="D367" s="207">
        <v>0.8</v>
      </c>
      <c r="E367" s="208">
        <v>13.51</v>
      </c>
      <c r="F367" s="208">
        <v>10.808</v>
      </c>
    </row>
    <row r="368" spans="1:6">
      <c r="A368" s="204" t="s">
        <v>2958</v>
      </c>
      <c r="B368" s="205" t="s">
        <v>2959</v>
      </c>
      <c r="C368" s="206" t="s">
        <v>224</v>
      </c>
      <c r="D368" s="207">
        <v>0.8</v>
      </c>
      <c r="E368" s="208">
        <v>17.010000000000002</v>
      </c>
      <c r="F368" s="208">
        <v>13.608000000000001</v>
      </c>
    </row>
    <row r="369" spans="1:6">
      <c r="A369" s="194" t="s">
        <v>3246</v>
      </c>
      <c r="B369" s="195" t="s">
        <v>3247</v>
      </c>
      <c r="C369" s="196" t="s">
        <v>224</v>
      </c>
      <c r="D369" s="197"/>
      <c r="E369" s="198"/>
      <c r="F369" s="198">
        <v>21.04</v>
      </c>
    </row>
    <row r="370" spans="1:6">
      <c r="A370" s="209" t="s">
        <v>2029</v>
      </c>
      <c r="B370" s="210" t="s">
        <v>3234</v>
      </c>
      <c r="C370" s="211" t="s">
        <v>1615</v>
      </c>
      <c r="D370" s="212">
        <v>1</v>
      </c>
      <c r="E370" s="213">
        <v>17.5</v>
      </c>
      <c r="F370" s="213">
        <v>17.5</v>
      </c>
    </row>
    <row r="371" spans="1:6">
      <c r="A371" s="209" t="s">
        <v>1634</v>
      </c>
      <c r="B371" s="210" t="s">
        <v>3105</v>
      </c>
      <c r="C371" s="211" t="s">
        <v>1615</v>
      </c>
      <c r="D371" s="212">
        <v>1</v>
      </c>
      <c r="E371" s="213">
        <v>0.67</v>
      </c>
      <c r="F371" s="213">
        <v>0.67</v>
      </c>
    </row>
    <row r="372" spans="1:6">
      <c r="A372" s="209" t="s">
        <v>1632</v>
      </c>
      <c r="B372" s="210" t="s">
        <v>3106</v>
      </c>
      <c r="C372" s="211" t="s">
        <v>1615</v>
      </c>
      <c r="D372" s="212">
        <v>1</v>
      </c>
      <c r="E372" s="213">
        <v>0.71</v>
      </c>
      <c r="F372" s="213">
        <v>0.71</v>
      </c>
    </row>
    <row r="373" spans="1:6">
      <c r="A373" s="209" t="s">
        <v>1650</v>
      </c>
      <c r="B373" s="210" t="s">
        <v>3107</v>
      </c>
      <c r="C373" s="211" t="s">
        <v>1615</v>
      </c>
      <c r="D373" s="212">
        <v>1</v>
      </c>
      <c r="E373" s="213">
        <v>0.37</v>
      </c>
      <c r="F373" s="213">
        <v>0.37</v>
      </c>
    </row>
    <row r="374" spans="1:6">
      <c r="A374" s="209" t="s">
        <v>1883</v>
      </c>
      <c r="B374" s="210" t="s">
        <v>3108</v>
      </c>
      <c r="C374" s="211" t="s">
        <v>1615</v>
      </c>
      <c r="D374" s="212">
        <v>1</v>
      </c>
      <c r="E374" s="213">
        <v>0.02</v>
      </c>
      <c r="F374" s="213">
        <v>0.02</v>
      </c>
    </row>
    <row r="375" spans="1:6">
      <c r="A375" s="204" t="s">
        <v>3109</v>
      </c>
      <c r="B375" s="205" t="s">
        <v>3110</v>
      </c>
      <c r="C375" s="206" t="s">
        <v>224</v>
      </c>
      <c r="D375" s="207">
        <v>1</v>
      </c>
      <c r="E375" s="208">
        <v>0.43</v>
      </c>
      <c r="F375" s="208">
        <v>0.43</v>
      </c>
    </row>
    <row r="376" spans="1:6">
      <c r="A376" s="204" t="s">
        <v>3111</v>
      </c>
      <c r="B376" s="205" t="s">
        <v>3112</v>
      </c>
      <c r="C376" s="206" t="s">
        <v>224</v>
      </c>
      <c r="D376" s="207">
        <v>1</v>
      </c>
      <c r="E376" s="208">
        <v>0.82</v>
      </c>
      <c r="F376" s="208">
        <v>0.82</v>
      </c>
    </row>
    <row r="377" spans="1:6">
      <c r="A377" s="204" t="s">
        <v>3232</v>
      </c>
      <c r="B377" s="205" t="s">
        <v>3248</v>
      </c>
      <c r="C377" s="206" t="s">
        <v>224</v>
      </c>
      <c r="D377" s="207">
        <v>1</v>
      </c>
      <c r="E377" s="208">
        <v>0.52</v>
      </c>
      <c r="F377" s="208">
        <v>0.52</v>
      </c>
    </row>
    <row r="378" spans="1:6">
      <c r="A378" s="194" t="s">
        <v>50</v>
      </c>
      <c r="B378" s="195" t="s">
        <v>51</v>
      </c>
      <c r="C378" s="196" t="s">
        <v>52</v>
      </c>
      <c r="D378" s="197"/>
      <c r="E378" s="198"/>
      <c r="F378" s="198">
        <v>7.34</v>
      </c>
    </row>
    <row r="379" spans="1:6">
      <c r="A379" s="209" t="s">
        <v>1999</v>
      </c>
      <c r="B379" s="210" t="s">
        <v>3249</v>
      </c>
      <c r="C379" s="211" t="s">
        <v>254</v>
      </c>
      <c r="D379" s="212">
        <v>1.0169999999999999</v>
      </c>
      <c r="E379" s="213">
        <v>2.13</v>
      </c>
      <c r="F379" s="213">
        <v>2.16621</v>
      </c>
    </row>
    <row r="380" spans="1:6">
      <c r="A380" s="204" t="s">
        <v>2956</v>
      </c>
      <c r="B380" s="205" t="s">
        <v>2957</v>
      </c>
      <c r="C380" s="206" t="s">
        <v>224</v>
      </c>
      <c r="D380" s="207">
        <v>0.17</v>
      </c>
      <c r="E380" s="208">
        <v>13.51</v>
      </c>
      <c r="F380" s="208">
        <v>2.2967</v>
      </c>
    </row>
    <row r="381" spans="1:6">
      <c r="A381" s="204" t="s">
        <v>2958</v>
      </c>
      <c r="B381" s="205" t="s">
        <v>2959</v>
      </c>
      <c r="C381" s="206" t="s">
        <v>224</v>
      </c>
      <c r="D381" s="207">
        <v>0.17</v>
      </c>
      <c r="E381" s="208">
        <v>17.010000000000002</v>
      </c>
      <c r="F381" s="208">
        <v>2.8917000000000002</v>
      </c>
    </row>
    <row r="382" spans="1:6">
      <c r="A382" s="194" t="s">
        <v>55</v>
      </c>
      <c r="B382" s="195" t="s">
        <v>56</v>
      </c>
      <c r="C382" s="196" t="s">
        <v>52</v>
      </c>
      <c r="D382" s="197"/>
      <c r="E382" s="198"/>
      <c r="F382" s="198">
        <v>9.2799999999999994</v>
      </c>
    </row>
    <row r="383" spans="1:6">
      <c r="A383" s="209" t="s">
        <v>2127</v>
      </c>
      <c r="B383" s="210" t="s">
        <v>3250</v>
      </c>
      <c r="C383" s="211" t="s">
        <v>254</v>
      </c>
      <c r="D383" s="212">
        <v>1.0169999999999999</v>
      </c>
      <c r="E383" s="213">
        <v>3.32</v>
      </c>
      <c r="F383" s="213">
        <v>3.3764400000000001</v>
      </c>
    </row>
    <row r="384" spans="1:6">
      <c r="A384" s="204" t="s">
        <v>2956</v>
      </c>
      <c r="B384" s="205" t="s">
        <v>2957</v>
      </c>
      <c r="C384" s="206" t="s">
        <v>224</v>
      </c>
      <c r="D384" s="207">
        <v>0.19400000000000001</v>
      </c>
      <c r="E384" s="208">
        <v>13.51</v>
      </c>
      <c r="F384" s="208">
        <v>2.62094</v>
      </c>
    </row>
    <row r="385" spans="1:6">
      <c r="A385" s="204" t="s">
        <v>2958</v>
      </c>
      <c r="B385" s="205" t="s">
        <v>2959</v>
      </c>
      <c r="C385" s="206" t="s">
        <v>224</v>
      </c>
      <c r="D385" s="207">
        <v>0.19400000000000001</v>
      </c>
      <c r="E385" s="208">
        <v>17.010000000000002</v>
      </c>
      <c r="F385" s="208">
        <v>3.2999399999999999</v>
      </c>
    </row>
    <row r="386" spans="1:6">
      <c r="A386" s="194" t="s">
        <v>57</v>
      </c>
      <c r="B386" s="195" t="s">
        <v>58</v>
      </c>
      <c r="C386" s="196" t="s">
        <v>52</v>
      </c>
      <c r="D386" s="197"/>
      <c r="E386" s="198"/>
      <c r="F386" s="198">
        <v>12.67</v>
      </c>
    </row>
    <row r="387" spans="1:6">
      <c r="A387" s="209" t="s">
        <v>2017</v>
      </c>
      <c r="B387" s="210" t="s">
        <v>3251</v>
      </c>
      <c r="C387" s="211" t="s">
        <v>254</v>
      </c>
      <c r="D387" s="212">
        <v>1.1000000000000001</v>
      </c>
      <c r="E387" s="213">
        <v>7.95</v>
      </c>
      <c r="F387" s="213">
        <v>8.7449999999999992</v>
      </c>
    </row>
    <row r="388" spans="1:6">
      <c r="A388" s="204" t="s">
        <v>2956</v>
      </c>
      <c r="B388" s="205" t="s">
        <v>2957</v>
      </c>
      <c r="C388" s="206" t="s">
        <v>224</v>
      </c>
      <c r="D388" s="207">
        <v>0.129</v>
      </c>
      <c r="E388" s="208">
        <v>13.51</v>
      </c>
      <c r="F388" s="208">
        <v>1.7427900000000001</v>
      </c>
    </row>
    <row r="389" spans="1:6">
      <c r="A389" s="204" t="s">
        <v>2958</v>
      </c>
      <c r="B389" s="205" t="s">
        <v>2959</v>
      </c>
      <c r="C389" s="206" t="s">
        <v>224</v>
      </c>
      <c r="D389" s="207">
        <v>0.129</v>
      </c>
      <c r="E389" s="208">
        <v>17.010000000000002</v>
      </c>
      <c r="F389" s="208">
        <v>2.1942900000000001</v>
      </c>
    </row>
    <row r="390" spans="1:6">
      <c r="A390" s="194" t="s">
        <v>59</v>
      </c>
      <c r="B390" s="195" t="s">
        <v>60</v>
      </c>
      <c r="C390" s="196" t="s">
        <v>52</v>
      </c>
      <c r="D390" s="197"/>
      <c r="E390" s="198"/>
      <c r="F390" s="198">
        <v>21.21</v>
      </c>
    </row>
    <row r="391" spans="1:6">
      <c r="A391" s="209" t="s">
        <v>2007</v>
      </c>
      <c r="B391" s="210" t="s">
        <v>3252</v>
      </c>
      <c r="C391" s="211" t="s">
        <v>254</v>
      </c>
      <c r="D391" s="212">
        <v>1.1000000000000001</v>
      </c>
      <c r="E391" s="213">
        <v>14.55</v>
      </c>
      <c r="F391" s="213">
        <v>16.004999999999999</v>
      </c>
    </row>
    <row r="392" spans="1:6">
      <c r="A392" s="204" t="s">
        <v>2956</v>
      </c>
      <c r="B392" s="205" t="s">
        <v>2957</v>
      </c>
      <c r="C392" s="206" t="s">
        <v>224</v>
      </c>
      <c r="D392" s="207">
        <v>0.17100000000000001</v>
      </c>
      <c r="E392" s="208">
        <v>13.51</v>
      </c>
      <c r="F392" s="208">
        <v>2.3102100000000001</v>
      </c>
    </row>
    <row r="393" spans="1:6">
      <c r="A393" s="204" t="s">
        <v>2958</v>
      </c>
      <c r="B393" s="205" t="s">
        <v>2959</v>
      </c>
      <c r="C393" s="206" t="s">
        <v>224</v>
      </c>
      <c r="D393" s="207">
        <v>0.17100000000000001</v>
      </c>
      <c r="E393" s="208">
        <v>17.010000000000002</v>
      </c>
      <c r="F393" s="208">
        <v>2.9087100000000001</v>
      </c>
    </row>
    <row r="394" spans="1:6">
      <c r="A394" s="194" t="s">
        <v>701</v>
      </c>
      <c r="B394" s="195" t="s">
        <v>702</v>
      </c>
      <c r="C394" s="196" t="s">
        <v>19</v>
      </c>
      <c r="D394" s="197"/>
      <c r="E394" s="198"/>
      <c r="F394" s="198">
        <v>24.61</v>
      </c>
    </row>
    <row r="395" spans="1:6">
      <c r="A395" s="209" t="s">
        <v>1955</v>
      </c>
      <c r="B395" s="210" t="s">
        <v>3253</v>
      </c>
      <c r="C395" s="211" t="s">
        <v>918</v>
      </c>
      <c r="D395" s="212">
        <v>0.15809999999999999</v>
      </c>
      <c r="E395" s="213">
        <v>10.96</v>
      </c>
      <c r="F395" s="213">
        <v>1.7327760000000001</v>
      </c>
    </row>
    <row r="396" spans="1:6">
      <c r="A396" s="204" t="s">
        <v>3254</v>
      </c>
      <c r="B396" s="205" t="s">
        <v>3255</v>
      </c>
      <c r="C396" s="206" t="s">
        <v>47</v>
      </c>
      <c r="D396" s="207">
        <v>2.93E-2</v>
      </c>
      <c r="E396" s="208">
        <v>387.33</v>
      </c>
      <c r="F396" s="208">
        <v>11.348769000000001</v>
      </c>
    </row>
    <row r="397" spans="1:6">
      <c r="A397" s="204" t="s">
        <v>2459</v>
      </c>
      <c r="B397" s="205" t="s">
        <v>2460</v>
      </c>
      <c r="C397" s="206" t="s">
        <v>224</v>
      </c>
      <c r="D397" s="207">
        <v>0.4</v>
      </c>
      <c r="E397" s="208">
        <v>16.84</v>
      </c>
      <c r="F397" s="208">
        <v>6.7359999999999998</v>
      </c>
    </row>
    <row r="398" spans="1:6">
      <c r="A398" s="204" t="s">
        <v>2461</v>
      </c>
      <c r="B398" s="205" t="s">
        <v>2462</v>
      </c>
      <c r="C398" s="206" t="s">
        <v>224</v>
      </c>
      <c r="D398" s="207">
        <v>0.4</v>
      </c>
      <c r="E398" s="208">
        <v>12.04</v>
      </c>
      <c r="F398" s="208">
        <v>4.8159999999999998</v>
      </c>
    </row>
    <row r="399" spans="1:6">
      <c r="A399" s="194" t="s">
        <v>703</v>
      </c>
      <c r="B399" s="195" t="s">
        <v>704</v>
      </c>
      <c r="C399" s="196" t="s">
        <v>19</v>
      </c>
      <c r="D399" s="197"/>
      <c r="E399" s="198"/>
      <c r="F399" s="198">
        <v>12.5</v>
      </c>
    </row>
    <row r="400" spans="1:6">
      <c r="A400" s="204" t="s">
        <v>3254</v>
      </c>
      <c r="B400" s="205" t="s">
        <v>3255</v>
      </c>
      <c r="C400" s="206" t="s">
        <v>47</v>
      </c>
      <c r="D400" s="207">
        <v>2.1299999999999999E-2</v>
      </c>
      <c r="E400" s="208">
        <v>387.33</v>
      </c>
      <c r="F400" s="208">
        <v>8.2501289999999994</v>
      </c>
    </row>
    <row r="401" spans="1:6">
      <c r="A401" s="204" t="s">
        <v>2459</v>
      </c>
      <c r="B401" s="205" t="s">
        <v>2460</v>
      </c>
      <c r="C401" s="206" t="s">
        <v>224</v>
      </c>
      <c r="D401" s="207">
        <v>0.2</v>
      </c>
      <c r="E401" s="208">
        <v>16.84</v>
      </c>
      <c r="F401" s="208">
        <v>3.3679999999999999</v>
      </c>
    </row>
    <row r="402" spans="1:6">
      <c r="A402" s="204" t="s">
        <v>2461</v>
      </c>
      <c r="B402" s="205" t="s">
        <v>2462</v>
      </c>
      <c r="C402" s="206" t="s">
        <v>224</v>
      </c>
      <c r="D402" s="207">
        <v>7.3999999999999996E-2</v>
      </c>
      <c r="E402" s="208">
        <v>12.04</v>
      </c>
      <c r="F402" s="208">
        <v>0.89095999999999997</v>
      </c>
    </row>
    <row r="403" spans="1:6">
      <c r="A403" s="194" t="s">
        <v>227</v>
      </c>
      <c r="B403" s="195" t="s">
        <v>228</v>
      </c>
      <c r="C403" s="196" t="s">
        <v>47</v>
      </c>
      <c r="D403" s="197"/>
      <c r="E403" s="198"/>
      <c r="F403" s="198">
        <v>183.77</v>
      </c>
    </row>
    <row r="404" spans="1:6">
      <c r="A404" s="209" t="s">
        <v>1652</v>
      </c>
      <c r="B404" s="210" t="s">
        <v>3256</v>
      </c>
      <c r="C404" s="211" t="s">
        <v>1059</v>
      </c>
      <c r="D404" s="212">
        <v>1.1000000000000001</v>
      </c>
      <c r="E404" s="213">
        <v>56.04</v>
      </c>
      <c r="F404" s="213">
        <v>61.643999999999998</v>
      </c>
    </row>
    <row r="405" spans="1:6">
      <c r="A405" s="204" t="s">
        <v>2477</v>
      </c>
      <c r="B405" s="205" t="s">
        <v>2478</v>
      </c>
      <c r="C405" s="206" t="s">
        <v>224</v>
      </c>
      <c r="D405" s="207">
        <v>5.5</v>
      </c>
      <c r="E405" s="208">
        <v>13.02</v>
      </c>
      <c r="F405" s="208">
        <v>71.61</v>
      </c>
    </row>
    <row r="406" spans="1:6">
      <c r="A406" s="204" t="s">
        <v>2459</v>
      </c>
      <c r="B406" s="205" t="s">
        <v>2460</v>
      </c>
      <c r="C406" s="206" t="s">
        <v>224</v>
      </c>
      <c r="D406" s="207">
        <v>3</v>
      </c>
      <c r="E406" s="208">
        <v>16.84</v>
      </c>
      <c r="F406" s="208">
        <v>50.52</v>
      </c>
    </row>
    <row r="407" spans="1:6">
      <c r="A407" s="194" t="s">
        <v>229</v>
      </c>
      <c r="B407" s="195" t="s">
        <v>230</v>
      </c>
      <c r="C407" s="196" t="s">
        <v>47</v>
      </c>
      <c r="D407" s="197"/>
      <c r="E407" s="198"/>
      <c r="F407" s="198">
        <v>138.97999999999999</v>
      </c>
    </row>
    <row r="408" spans="1:6">
      <c r="A408" s="209" t="s">
        <v>1652</v>
      </c>
      <c r="B408" s="210" t="s">
        <v>3256</v>
      </c>
      <c r="C408" s="211" t="s">
        <v>1059</v>
      </c>
      <c r="D408" s="212">
        <v>1.1000000000000001</v>
      </c>
      <c r="E408" s="213">
        <v>56.04</v>
      </c>
      <c r="F408" s="213">
        <v>61.643999999999998</v>
      </c>
    </row>
    <row r="409" spans="1:6">
      <c r="A409" s="204" t="s">
        <v>2477</v>
      </c>
      <c r="B409" s="205" t="s">
        <v>2478</v>
      </c>
      <c r="C409" s="206" t="s">
        <v>224</v>
      </c>
      <c r="D409" s="207">
        <v>4</v>
      </c>
      <c r="E409" s="208">
        <v>13.02</v>
      </c>
      <c r="F409" s="208">
        <v>52.08</v>
      </c>
    </row>
    <row r="410" spans="1:6">
      <c r="A410" s="204" t="s">
        <v>2459</v>
      </c>
      <c r="B410" s="205" t="s">
        <v>2460</v>
      </c>
      <c r="C410" s="206" t="s">
        <v>224</v>
      </c>
      <c r="D410" s="207">
        <v>1.5</v>
      </c>
      <c r="E410" s="208">
        <v>16.84</v>
      </c>
      <c r="F410" s="208">
        <v>25.26</v>
      </c>
    </row>
    <row r="411" spans="1:6">
      <c r="A411" s="194" t="s">
        <v>3111</v>
      </c>
      <c r="B411" s="195" t="s">
        <v>3257</v>
      </c>
      <c r="C411" s="196" t="s">
        <v>224</v>
      </c>
      <c r="D411" s="197"/>
      <c r="E411" s="198"/>
      <c r="F411" s="198">
        <v>0.82</v>
      </c>
    </row>
    <row r="412" spans="1:6">
      <c r="A412" s="209" t="s">
        <v>1711</v>
      </c>
      <c r="B412" s="210" t="s">
        <v>3258</v>
      </c>
      <c r="C412" s="211" t="s">
        <v>1713</v>
      </c>
      <c r="D412" s="212">
        <v>1.37346E-2</v>
      </c>
      <c r="E412" s="213">
        <v>9.2899999999999991</v>
      </c>
      <c r="F412" s="213">
        <v>0.12759400000000001</v>
      </c>
    </row>
    <row r="413" spans="1:6">
      <c r="A413" s="209" t="s">
        <v>1752</v>
      </c>
      <c r="B413" s="210" t="s">
        <v>3259</v>
      </c>
      <c r="C413" s="211" t="s">
        <v>1713</v>
      </c>
      <c r="D413" s="212">
        <v>1.601E-3</v>
      </c>
      <c r="E413" s="213">
        <v>49.58</v>
      </c>
      <c r="F413" s="213">
        <v>7.9378000000000004E-2</v>
      </c>
    </row>
    <row r="414" spans="1:6">
      <c r="A414" s="209" t="s">
        <v>1709</v>
      </c>
      <c r="B414" s="210" t="s">
        <v>3260</v>
      </c>
      <c r="C414" s="211" t="s">
        <v>259</v>
      </c>
      <c r="D414" s="212">
        <v>0.11148719999999999</v>
      </c>
      <c r="E414" s="213">
        <v>1.1499999999999999</v>
      </c>
      <c r="F414" s="213">
        <v>0.12820999999999999</v>
      </c>
    </row>
    <row r="415" spans="1:6">
      <c r="A415" s="209" t="s">
        <v>1681</v>
      </c>
      <c r="B415" s="210" t="s">
        <v>3261</v>
      </c>
      <c r="C415" s="211" t="s">
        <v>259</v>
      </c>
      <c r="D415" s="212">
        <v>1.2403E-3</v>
      </c>
      <c r="E415" s="213">
        <v>175.61</v>
      </c>
      <c r="F415" s="213">
        <v>0.217809</v>
      </c>
    </row>
    <row r="416" spans="1:6">
      <c r="A416" s="209" t="s">
        <v>1744</v>
      </c>
      <c r="B416" s="210" t="s">
        <v>3262</v>
      </c>
      <c r="C416" s="211" t="s">
        <v>259</v>
      </c>
      <c r="D416" s="212">
        <v>7.2000000000000015E-4</v>
      </c>
      <c r="E416" s="213">
        <v>121.37</v>
      </c>
      <c r="F416" s="213">
        <v>8.7386000000000005E-2</v>
      </c>
    </row>
    <row r="417" spans="1:6">
      <c r="A417" s="209" t="s">
        <v>1748</v>
      </c>
      <c r="B417" s="210" t="s">
        <v>3263</v>
      </c>
      <c r="C417" s="211" t="s">
        <v>259</v>
      </c>
      <c r="D417" s="212">
        <v>2.6462999999999999E-3</v>
      </c>
      <c r="E417" s="213">
        <v>30.68</v>
      </c>
      <c r="F417" s="213">
        <v>8.1187999999999996E-2</v>
      </c>
    </row>
    <row r="418" spans="1:6">
      <c r="A418" s="209" t="s">
        <v>1701</v>
      </c>
      <c r="B418" s="210" t="s">
        <v>3264</v>
      </c>
      <c r="C418" s="211" t="s">
        <v>259</v>
      </c>
      <c r="D418" s="212">
        <v>1.075E-3</v>
      </c>
      <c r="E418" s="213">
        <v>138.16</v>
      </c>
      <c r="F418" s="213">
        <v>0.14852199999999999</v>
      </c>
    </row>
    <row r="419" spans="1:6">
      <c r="A419" s="209" t="s">
        <v>1863</v>
      </c>
      <c r="B419" s="210" t="s">
        <v>3265</v>
      </c>
      <c r="C419" s="211" t="s">
        <v>259</v>
      </c>
      <c r="D419" s="212">
        <v>6.4132E-3</v>
      </c>
      <c r="E419" s="213">
        <v>4.0199999999999996</v>
      </c>
      <c r="F419" s="213">
        <v>2.5780999999999998E-2</v>
      </c>
    </row>
    <row r="420" spans="1:6">
      <c r="A420" s="194" t="s">
        <v>369</v>
      </c>
      <c r="B420" s="195" t="s">
        <v>370</v>
      </c>
      <c r="C420" s="196" t="s">
        <v>52</v>
      </c>
      <c r="D420" s="197"/>
      <c r="E420" s="198"/>
      <c r="F420" s="198">
        <v>49.85</v>
      </c>
    </row>
    <row r="421" spans="1:6">
      <c r="A421" s="209" t="s">
        <v>1628</v>
      </c>
      <c r="B421" s="210" t="s">
        <v>3266</v>
      </c>
      <c r="C421" s="211" t="s">
        <v>1007</v>
      </c>
      <c r="D421" s="212">
        <v>2.8</v>
      </c>
      <c r="E421" s="213">
        <v>3.65</v>
      </c>
      <c r="F421" s="213">
        <v>10.220000000000001</v>
      </c>
    </row>
    <row r="422" spans="1:6">
      <c r="A422" s="209" t="s">
        <v>2375</v>
      </c>
      <c r="B422" s="210" t="s">
        <v>3267</v>
      </c>
      <c r="C422" s="211" t="s">
        <v>1199</v>
      </c>
      <c r="D422" s="212">
        <v>2.5000000000000001E-2</v>
      </c>
      <c r="E422" s="213">
        <v>21.71</v>
      </c>
      <c r="F422" s="213">
        <v>0.54274999999999995</v>
      </c>
    </row>
    <row r="423" spans="1:6">
      <c r="A423" s="204" t="s">
        <v>3083</v>
      </c>
      <c r="B423" s="205" t="s">
        <v>3084</v>
      </c>
      <c r="C423" s="206" t="s">
        <v>224</v>
      </c>
      <c r="D423" s="207">
        <v>0.35</v>
      </c>
      <c r="E423" s="208">
        <v>16.73</v>
      </c>
      <c r="F423" s="208">
        <v>5.8555000000000001</v>
      </c>
    </row>
    <row r="424" spans="1:6">
      <c r="A424" s="204" t="s">
        <v>2459</v>
      </c>
      <c r="B424" s="205" t="s">
        <v>2460</v>
      </c>
      <c r="C424" s="206" t="s">
        <v>224</v>
      </c>
      <c r="D424" s="207">
        <v>1.1000000000000001</v>
      </c>
      <c r="E424" s="208">
        <v>16.84</v>
      </c>
      <c r="F424" s="208">
        <v>18.524000000000001</v>
      </c>
    </row>
    <row r="425" spans="1:6">
      <c r="A425" s="204" t="s">
        <v>2461</v>
      </c>
      <c r="B425" s="205" t="s">
        <v>2462</v>
      </c>
      <c r="C425" s="206" t="s">
        <v>224</v>
      </c>
      <c r="D425" s="207">
        <v>1.1299999999999999</v>
      </c>
      <c r="E425" s="208">
        <v>12.04</v>
      </c>
      <c r="F425" s="208">
        <v>13.6052</v>
      </c>
    </row>
    <row r="426" spans="1:6">
      <c r="A426" s="204" t="s">
        <v>3122</v>
      </c>
      <c r="B426" s="205" t="s">
        <v>3123</v>
      </c>
      <c r="C426" s="206" t="s">
        <v>47</v>
      </c>
      <c r="D426" s="207">
        <v>3.4499999999999999E-3</v>
      </c>
      <c r="E426" s="208">
        <v>325.61</v>
      </c>
      <c r="F426" s="208">
        <v>1.1233550000000001</v>
      </c>
    </row>
    <row r="427" spans="1:6">
      <c r="A427" s="194" t="s">
        <v>192</v>
      </c>
      <c r="B427" s="195" t="s">
        <v>193</v>
      </c>
      <c r="C427" s="196" t="s">
        <v>47</v>
      </c>
      <c r="D427" s="197"/>
      <c r="E427" s="198"/>
      <c r="F427" s="198">
        <v>2.63</v>
      </c>
    </row>
    <row r="428" spans="1:6">
      <c r="A428" s="204" t="s">
        <v>3243</v>
      </c>
      <c r="B428" s="205" t="s">
        <v>3244</v>
      </c>
      <c r="C428" s="206" t="s">
        <v>1023</v>
      </c>
      <c r="D428" s="207">
        <v>9.3457999999999996E-3</v>
      </c>
      <c r="E428" s="208">
        <v>143.72999999999999</v>
      </c>
      <c r="F428" s="208">
        <v>1.343272</v>
      </c>
    </row>
    <row r="429" spans="1:6">
      <c r="A429" s="204" t="s">
        <v>3131</v>
      </c>
      <c r="B429" s="205" t="s">
        <v>3132</v>
      </c>
      <c r="C429" s="206" t="s">
        <v>1023</v>
      </c>
      <c r="D429" s="207">
        <v>5.4206000000000002E-3</v>
      </c>
      <c r="E429" s="208">
        <v>164.2</v>
      </c>
      <c r="F429" s="208">
        <v>0.89006300000000005</v>
      </c>
    </row>
    <row r="430" spans="1:6">
      <c r="A430" s="204" t="s">
        <v>3133</v>
      </c>
      <c r="B430" s="205" t="s">
        <v>3134</v>
      </c>
      <c r="C430" s="206" t="s">
        <v>1025</v>
      </c>
      <c r="D430" s="207">
        <v>3.9252000000000002E-3</v>
      </c>
      <c r="E430" s="208">
        <v>46.65</v>
      </c>
      <c r="F430" s="208">
        <v>0.183111</v>
      </c>
    </row>
    <row r="431" spans="1:6">
      <c r="A431" s="204" t="s">
        <v>2461</v>
      </c>
      <c r="B431" s="205" t="s">
        <v>2462</v>
      </c>
      <c r="C431" s="206" t="s">
        <v>224</v>
      </c>
      <c r="D431" s="207">
        <v>1.8691599999999999E-2</v>
      </c>
      <c r="E431" s="208">
        <v>12.04</v>
      </c>
      <c r="F431" s="208">
        <v>0.225047</v>
      </c>
    </row>
    <row r="432" spans="1:6">
      <c r="A432" s="194" t="s">
        <v>176</v>
      </c>
      <c r="B432" s="195" t="s">
        <v>177</v>
      </c>
      <c r="C432" s="196" t="s">
        <v>47</v>
      </c>
      <c r="D432" s="197"/>
      <c r="E432" s="198"/>
      <c r="F432" s="198">
        <v>47.63</v>
      </c>
    </row>
    <row r="433" spans="1:6">
      <c r="A433" s="204" t="s">
        <v>2461</v>
      </c>
      <c r="B433" s="205" t="s">
        <v>2462</v>
      </c>
      <c r="C433" s="206" t="s">
        <v>224</v>
      </c>
      <c r="D433" s="207">
        <v>3.956</v>
      </c>
      <c r="E433" s="208">
        <v>12.04</v>
      </c>
      <c r="F433" s="208">
        <v>47.630240000000001</v>
      </c>
    </row>
    <row r="434" spans="1:6">
      <c r="A434" s="194" t="s">
        <v>372</v>
      </c>
      <c r="B434" s="195" t="s">
        <v>179</v>
      </c>
      <c r="C434" s="196" t="s">
        <v>47</v>
      </c>
      <c r="D434" s="197"/>
      <c r="E434" s="198"/>
      <c r="F434" s="198">
        <v>10.19</v>
      </c>
    </row>
    <row r="435" spans="1:6">
      <c r="A435" s="204" t="s">
        <v>3268</v>
      </c>
      <c r="B435" s="205" t="s">
        <v>3269</v>
      </c>
      <c r="C435" s="206" t="s">
        <v>1023</v>
      </c>
      <c r="D435" s="207">
        <v>7.6999999999999999E-2</v>
      </c>
      <c r="E435" s="208">
        <v>85.04</v>
      </c>
      <c r="F435" s="208">
        <v>6.5480799999999997</v>
      </c>
    </row>
    <row r="436" spans="1:6">
      <c r="A436" s="204" t="s">
        <v>3270</v>
      </c>
      <c r="B436" s="205" t="s">
        <v>3269</v>
      </c>
      <c r="C436" s="206" t="s">
        <v>1025</v>
      </c>
      <c r="D436" s="207">
        <v>5.7000000000000002E-2</v>
      </c>
      <c r="E436" s="208">
        <v>30.52</v>
      </c>
      <c r="F436" s="208">
        <v>1.7396400000000001</v>
      </c>
    </row>
    <row r="437" spans="1:6">
      <c r="A437" s="204" t="s">
        <v>2461</v>
      </c>
      <c r="B437" s="205" t="s">
        <v>2462</v>
      </c>
      <c r="C437" s="206" t="s">
        <v>224</v>
      </c>
      <c r="D437" s="207">
        <v>0.16</v>
      </c>
      <c r="E437" s="208">
        <v>12.04</v>
      </c>
      <c r="F437" s="208">
        <v>1.9263999999999999</v>
      </c>
    </row>
    <row r="438" spans="1:6">
      <c r="A438" s="194" t="s">
        <v>178</v>
      </c>
      <c r="B438" s="195" t="s">
        <v>179</v>
      </c>
      <c r="C438" s="196" t="s">
        <v>47</v>
      </c>
      <c r="D438" s="197"/>
      <c r="E438" s="198"/>
      <c r="F438" s="198">
        <v>8.73</v>
      </c>
    </row>
    <row r="439" spans="1:6">
      <c r="A439" s="204" t="s">
        <v>3268</v>
      </c>
      <c r="B439" s="205" t="s">
        <v>3269</v>
      </c>
      <c r="C439" s="206" t="s">
        <v>1023</v>
      </c>
      <c r="D439" s="207">
        <v>6.6000000000000003E-2</v>
      </c>
      <c r="E439" s="208">
        <v>85.04</v>
      </c>
      <c r="F439" s="208">
        <v>5.6126399999999999</v>
      </c>
    </row>
    <row r="440" spans="1:6">
      <c r="A440" s="204" t="s">
        <v>3270</v>
      </c>
      <c r="B440" s="205" t="s">
        <v>3269</v>
      </c>
      <c r="C440" s="206" t="s">
        <v>1025</v>
      </c>
      <c r="D440" s="207">
        <v>4.9000000000000002E-2</v>
      </c>
      <c r="E440" s="208">
        <v>30.52</v>
      </c>
      <c r="F440" s="208">
        <v>1.4954799999999999</v>
      </c>
    </row>
    <row r="441" spans="1:6">
      <c r="A441" s="204" t="s">
        <v>2461</v>
      </c>
      <c r="B441" s="205" t="s">
        <v>2462</v>
      </c>
      <c r="C441" s="206" t="s">
        <v>224</v>
      </c>
      <c r="D441" s="207">
        <v>0.13600000000000001</v>
      </c>
      <c r="E441" s="208">
        <v>12.04</v>
      </c>
      <c r="F441" s="208">
        <v>1.63744</v>
      </c>
    </row>
    <row r="442" spans="1:6">
      <c r="A442" s="194" t="s">
        <v>180</v>
      </c>
      <c r="B442" s="195" t="s">
        <v>181</v>
      </c>
      <c r="C442" s="196" t="s">
        <v>47</v>
      </c>
      <c r="D442" s="197"/>
      <c r="E442" s="198"/>
      <c r="F442" s="198">
        <v>7.83</v>
      </c>
    </row>
    <row r="443" spans="1:6">
      <c r="A443" s="204" t="s">
        <v>3268</v>
      </c>
      <c r="B443" s="205" t="s">
        <v>3269</v>
      </c>
      <c r="C443" s="206" t="s">
        <v>1023</v>
      </c>
      <c r="D443" s="207">
        <v>5.8999999999999997E-2</v>
      </c>
      <c r="E443" s="208">
        <v>85.04</v>
      </c>
      <c r="F443" s="208">
        <v>5.01736</v>
      </c>
    </row>
    <row r="444" spans="1:6">
      <c r="A444" s="204" t="s">
        <v>3270</v>
      </c>
      <c r="B444" s="205" t="s">
        <v>3269</v>
      </c>
      <c r="C444" s="206" t="s">
        <v>1025</v>
      </c>
      <c r="D444" s="207">
        <v>4.3999999999999997E-2</v>
      </c>
      <c r="E444" s="208">
        <v>30.52</v>
      </c>
      <c r="F444" s="208">
        <v>1.3428800000000001</v>
      </c>
    </row>
    <row r="445" spans="1:6">
      <c r="A445" s="204" t="s">
        <v>2461</v>
      </c>
      <c r="B445" s="205" t="s">
        <v>2462</v>
      </c>
      <c r="C445" s="206" t="s">
        <v>224</v>
      </c>
      <c r="D445" s="207">
        <v>0.123</v>
      </c>
      <c r="E445" s="208">
        <v>12.04</v>
      </c>
      <c r="F445" s="208">
        <v>1.48092</v>
      </c>
    </row>
    <row r="446" spans="1:6">
      <c r="A446" s="194" t="s">
        <v>373</v>
      </c>
      <c r="B446" s="195" t="s">
        <v>374</v>
      </c>
      <c r="C446" s="196" t="s">
        <v>47</v>
      </c>
      <c r="D446" s="197"/>
      <c r="E446" s="198"/>
      <c r="F446" s="198">
        <v>8.6</v>
      </c>
    </row>
    <row r="447" spans="1:6">
      <c r="A447" s="204" t="s">
        <v>3268</v>
      </c>
      <c r="B447" s="205" t="s">
        <v>3269</v>
      </c>
      <c r="C447" s="206" t="s">
        <v>1023</v>
      </c>
      <c r="D447" s="207">
        <v>6.5000000000000002E-2</v>
      </c>
      <c r="E447" s="208">
        <v>85.04</v>
      </c>
      <c r="F447" s="208">
        <v>5.5275999999999996</v>
      </c>
    </row>
    <row r="448" spans="1:6">
      <c r="A448" s="204" t="s">
        <v>3270</v>
      </c>
      <c r="B448" s="205" t="s">
        <v>3269</v>
      </c>
      <c r="C448" s="206" t="s">
        <v>1025</v>
      </c>
      <c r="D448" s="207">
        <v>4.8000000000000001E-2</v>
      </c>
      <c r="E448" s="208">
        <v>30.52</v>
      </c>
      <c r="F448" s="208">
        <v>1.46496</v>
      </c>
    </row>
    <row r="449" spans="1:6">
      <c r="A449" s="204" t="s">
        <v>2461</v>
      </c>
      <c r="B449" s="205" t="s">
        <v>2462</v>
      </c>
      <c r="C449" s="206" t="s">
        <v>224</v>
      </c>
      <c r="D449" s="207">
        <v>0.13500000000000001</v>
      </c>
      <c r="E449" s="208">
        <v>12.04</v>
      </c>
      <c r="F449" s="208">
        <v>1.6254</v>
      </c>
    </row>
    <row r="450" spans="1:6">
      <c r="A450" s="194" t="s">
        <v>45</v>
      </c>
      <c r="B450" s="195" t="s">
        <v>46</v>
      </c>
      <c r="C450" s="196" t="s">
        <v>47</v>
      </c>
      <c r="D450" s="197"/>
      <c r="E450" s="198"/>
      <c r="F450" s="198">
        <v>6.63</v>
      </c>
    </row>
    <row r="451" spans="1:6">
      <c r="A451" s="204" t="s">
        <v>3271</v>
      </c>
      <c r="B451" s="205" t="s">
        <v>3272</v>
      </c>
      <c r="C451" s="206" t="s">
        <v>1023</v>
      </c>
      <c r="D451" s="207">
        <v>1.14E-2</v>
      </c>
      <c r="E451" s="208">
        <v>116.29</v>
      </c>
      <c r="F451" s="208">
        <v>1.3257060000000001</v>
      </c>
    </row>
    <row r="452" spans="1:6">
      <c r="A452" s="204" t="s">
        <v>3273</v>
      </c>
      <c r="B452" s="205" t="s">
        <v>3274</v>
      </c>
      <c r="C452" s="206" t="s">
        <v>1025</v>
      </c>
      <c r="D452" s="207">
        <v>2.8999999999999998E-3</v>
      </c>
      <c r="E452" s="208">
        <v>41.99</v>
      </c>
      <c r="F452" s="208">
        <v>0.121771</v>
      </c>
    </row>
    <row r="453" spans="1:6">
      <c r="A453" s="204" t="s">
        <v>2461</v>
      </c>
      <c r="B453" s="205" t="s">
        <v>2462</v>
      </c>
      <c r="C453" s="206" t="s">
        <v>224</v>
      </c>
      <c r="D453" s="207">
        <v>1.43E-2</v>
      </c>
      <c r="E453" s="208">
        <v>12.04</v>
      </c>
      <c r="F453" s="208">
        <v>0.17217199999999999</v>
      </c>
    </row>
    <row r="454" spans="1:6">
      <c r="A454" s="204" t="s">
        <v>3275</v>
      </c>
      <c r="B454" s="205" t="s">
        <v>3276</v>
      </c>
      <c r="C454" s="206" t="s">
        <v>1023</v>
      </c>
      <c r="D454" s="207">
        <v>2.3300000000000001E-2</v>
      </c>
      <c r="E454" s="208">
        <v>186.78</v>
      </c>
      <c r="F454" s="208">
        <v>4.3519740000000002</v>
      </c>
    </row>
    <row r="455" spans="1:6">
      <c r="A455" s="204" t="s">
        <v>3277</v>
      </c>
      <c r="B455" s="205" t="s">
        <v>3278</v>
      </c>
      <c r="C455" s="206" t="s">
        <v>1025</v>
      </c>
      <c r="D455" s="207">
        <v>1.95E-2</v>
      </c>
      <c r="E455" s="208">
        <v>34.67</v>
      </c>
      <c r="F455" s="208">
        <v>0.67606500000000003</v>
      </c>
    </row>
    <row r="456" spans="1:6">
      <c r="A456" s="194" t="s">
        <v>286</v>
      </c>
      <c r="B456" s="195" t="s">
        <v>287</v>
      </c>
      <c r="C456" s="196" t="s">
        <v>47</v>
      </c>
      <c r="D456" s="197"/>
      <c r="E456" s="198"/>
      <c r="F456" s="198">
        <v>5.89</v>
      </c>
    </row>
    <row r="457" spans="1:6">
      <c r="A457" s="204" t="s">
        <v>2461</v>
      </c>
      <c r="B457" s="205" t="s">
        <v>2462</v>
      </c>
      <c r="C457" s="206" t="s">
        <v>224</v>
      </c>
      <c r="D457" s="207">
        <v>1.0200000000000001E-2</v>
      </c>
      <c r="E457" s="208">
        <v>12.04</v>
      </c>
      <c r="F457" s="208">
        <v>0.122808</v>
      </c>
    </row>
    <row r="458" spans="1:6">
      <c r="A458" s="204" t="s">
        <v>3279</v>
      </c>
      <c r="B458" s="205" t="s">
        <v>3280</v>
      </c>
      <c r="C458" s="206" t="s">
        <v>1023</v>
      </c>
      <c r="D458" s="207">
        <v>8.0999999999999996E-3</v>
      </c>
      <c r="E458" s="208">
        <v>141.33000000000001</v>
      </c>
      <c r="F458" s="208">
        <v>1.144773</v>
      </c>
    </row>
    <row r="459" spans="1:6">
      <c r="A459" s="204" t="s">
        <v>3281</v>
      </c>
      <c r="B459" s="205" t="s">
        <v>3282</v>
      </c>
      <c r="C459" s="206" t="s">
        <v>1025</v>
      </c>
      <c r="D459" s="207">
        <v>2E-3</v>
      </c>
      <c r="E459" s="208">
        <v>44.87</v>
      </c>
      <c r="F459" s="208">
        <v>8.974E-2</v>
      </c>
    </row>
    <row r="460" spans="1:6">
      <c r="A460" s="204" t="s">
        <v>3275</v>
      </c>
      <c r="B460" s="205" t="s">
        <v>3276</v>
      </c>
      <c r="C460" s="206" t="s">
        <v>1023</v>
      </c>
      <c r="D460" s="207">
        <v>2.3E-2</v>
      </c>
      <c r="E460" s="208">
        <v>186.78</v>
      </c>
      <c r="F460" s="208">
        <v>4.2959399999999999</v>
      </c>
    </row>
    <row r="461" spans="1:6">
      <c r="A461" s="204" t="s">
        <v>3277</v>
      </c>
      <c r="B461" s="205" t="s">
        <v>3278</v>
      </c>
      <c r="C461" s="206" t="s">
        <v>1025</v>
      </c>
      <c r="D461" s="207">
        <v>7.4999999999999997E-3</v>
      </c>
      <c r="E461" s="208">
        <v>34.67</v>
      </c>
      <c r="F461" s="208">
        <v>0.26002500000000001</v>
      </c>
    </row>
    <row r="462" spans="1:6">
      <c r="A462" s="194" t="s">
        <v>291</v>
      </c>
      <c r="B462" s="195" t="s">
        <v>292</v>
      </c>
      <c r="C462" s="196" t="s">
        <v>19</v>
      </c>
      <c r="D462" s="197"/>
      <c r="E462" s="198"/>
      <c r="F462" s="198">
        <v>110.56</v>
      </c>
    </row>
    <row r="463" spans="1:6">
      <c r="A463" s="209" t="s">
        <v>1945</v>
      </c>
      <c r="B463" s="210" t="s">
        <v>3283</v>
      </c>
      <c r="C463" s="211" t="s">
        <v>254</v>
      </c>
      <c r="D463" s="212">
        <v>0.71</v>
      </c>
      <c r="E463" s="213">
        <v>14.89</v>
      </c>
      <c r="F463" s="213">
        <v>10.571899999999999</v>
      </c>
    </row>
    <row r="464" spans="1:6">
      <c r="A464" s="209" t="s">
        <v>2125</v>
      </c>
      <c r="B464" s="210" t="s">
        <v>3284</v>
      </c>
      <c r="C464" s="211" t="s">
        <v>1007</v>
      </c>
      <c r="D464" s="212">
        <v>0.1</v>
      </c>
      <c r="E464" s="213">
        <v>19.14</v>
      </c>
      <c r="F464" s="213">
        <v>1.9139999999999999</v>
      </c>
    </row>
    <row r="465" spans="1:6">
      <c r="A465" s="209" t="s">
        <v>1893</v>
      </c>
      <c r="B465" s="210" t="s">
        <v>3285</v>
      </c>
      <c r="C465" s="211" t="s">
        <v>1007</v>
      </c>
      <c r="D465" s="212">
        <v>4.55</v>
      </c>
      <c r="E465" s="213">
        <v>3.95</v>
      </c>
      <c r="F465" s="213">
        <v>17.9725</v>
      </c>
    </row>
    <row r="466" spans="1:6">
      <c r="A466" s="204" t="s">
        <v>3286</v>
      </c>
      <c r="B466" s="205" t="s">
        <v>3287</v>
      </c>
      <c r="C466" s="206" t="s">
        <v>1023</v>
      </c>
      <c r="D466" s="207">
        <v>5.8819999999999997E-2</v>
      </c>
      <c r="E466" s="208">
        <v>61.98</v>
      </c>
      <c r="F466" s="208">
        <v>3.645664</v>
      </c>
    </row>
    <row r="467" spans="1:6">
      <c r="A467" s="204" t="s">
        <v>3288</v>
      </c>
      <c r="B467" s="205" t="s">
        <v>3289</v>
      </c>
      <c r="C467" s="206" t="s">
        <v>1025</v>
      </c>
      <c r="D467" s="207">
        <v>5.8819999999999997E-2</v>
      </c>
      <c r="E467" s="208">
        <v>27.58</v>
      </c>
      <c r="F467" s="208">
        <v>1.6222559999999999</v>
      </c>
    </row>
    <row r="468" spans="1:6">
      <c r="A468" s="204" t="s">
        <v>3290</v>
      </c>
      <c r="B468" s="205" t="s">
        <v>3291</v>
      </c>
      <c r="C468" s="206" t="s">
        <v>224</v>
      </c>
      <c r="D468" s="207">
        <v>1.1764699999999999</v>
      </c>
      <c r="E468" s="208">
        <v>16.73</v>
      </c>
      <c r="F468" s="208">
        <v>19.682342999999999</v>
      </c>
    </row>
    <row r="469" spans="1:6">
      <c r="A469" s="204" t="s">
        <v>2461</v>
      </c>
      <c r="B469" s="205" t="s">
        <v>2462</v>
      </c>
      <c r="C469" s="206" t="s">
        <v>224</v>
      </c>
      <c r="D469" s="207">
        <v>1.88235</v>
      </c>
      <c r="E469" s="208">
        <v>12.04</v>
      </c>
      <c r="F469" s="208">
        <v>22.663494</v>
      </c>
    </row>
    <row r="470" spans="1:6">
      <c r="A470" s="204" t="s">
        <v>3292</v>
      </c>
      <c r="B470" s="205" t="s">
        <v>3293</v>
      </c>
      <c r="C470" s="206" t="s">
        <v>224</v>
      </c>
      <c r="D470" s="207">
        <v>0.23529</v>
      </c>
      <c r="E470" s="208">
        <v>19.34</v>
      </c>
      <c r="F470" s="208">
        <v>4.5505089999999999</v>
      </c>
    </row>
    <row r="471" spans="1:6">
      <c r="A471" s="204" t="s">
        <v>3294</v>
      </c>
      <c r="B471" s="205" t="s">
        <v>3295</v>
      </c>
      <c r="C471" s="206" t="s">
        <v>1023</v>
      </c>
      <c r="D471" s="207">
        <v>0.11765</v>
      </c>
      <c r="E471" s="208">
        <v>135.41999999999999</v>
      </c>
      <c r="F471" s="208">
        <v>15.932162999999999</v>
      </c>
    </row>
    <row r="472" spans="1:6">
      <c r="A472" s="204" t="s">
        <v>3296</v>
      </c>
      <c r="B472" s="205" t="s">
        <v>3297</v>
      </c>
      <c r="C472" s="206" t="s">
        <v>1023</v>
      </c>
      <c r="D472" s="207">
        <v>9.4119999999999995E-2</v>
      </c>
      <c r="E472" s="208">
        <v>121.53</v>
      </c>
      <c r="F472" s="208">
        <v>11.438404</v>
      </c>
    </row>
    <row r="473" spans="1:6">
      <c r="A473" s="204" t="s">
        <v>3298</v>
      </c>
      <c r="B473" s="205" t="s">
        <v>3297</v>
      </c>
      <c r="C473" s="206" t="s">
        <v>1025</v>
      </c>
      <c r="D473" s="207">
        <v>2.3529999999999999E-2</v>
      </c>
      <c r="E473" s="208">
        <v>25.6</v>
      </c>
      <c r="F473" s="208">
        <v>0.60236800000000001</v>
      </c>
    </row>
    <row r="474" spans="1:6">
      <c r="A474" s="194" t="s">
        <v>832</v>
      </c>
      <c r="B474" s="195" t="s">
        <v>833</v>
      </c>
      <c r="C474" s="196" t="s">
        <v>19</v>
      </c>
      <c r="D474" s="197"/>
      <c r="E474" s="198"/>
      <c r="F474" s="198">
        <v>20.39</v>
      </c>
    </row>
    <row r="475" spans="1:6">
      <c r="A475" s="209" t="s">
        <v>1760</v>
      </c>
      <c r="B475" s="210" t="s">
        <v>3299</v>
      </c>
      <c r="C475" s="211" t="s">
        <v>254</v>
      </c>
      <c r="D475" s="212">
        <v>5.3999999999999999E-2</v>
      </c>
      <c r="E475" s="213">
        <v>7.88</v>
      </c>
      <c r="F475" s="213">
        <v>0.42552000000000001</v>
      </c>
    </row>
    <row r="476" spans="1:6">
      <c r="A476" s="209" t="s">
        <v>1941</v>
      </c>
      <c r="B476" s="210" t="s">
        <v>3300</v>
      </c>
      <c r="C476" s="211" t="s">
        <v>254</v>
      </c>
      <c r="D476" s="212">
        <v>0.14699999999999999</v>
      </c>
      <c r="E476" s="213">
        <v>19.190000000000001</v>
      </c>
      <c r="F476" s="213">
        <v>2.8209300000000002</v>
      </c>
    </row>
    <row r="477" spans="1:6">
      <c r="A477" s="209" t="s">
        <v>1849</v>
      </c>
      <c r="B477" s="210" t="s">
        <v>3301</v>
      </c>
      <c r="C477" s="211" t="s">
        <v>1007</v>
      </c>
      <c r="D477" s="212">
        <v>2.5000000000000001E-2</v>
      </c>
      <c r="E477" s="213">
        <v>7.93</v>
      </c>
      <c r="F477" s="213">
        <v>0.19825000000000001</v>
      </c>
    </row>
    <row r="478" spans="1:6">
      <c r="A478" s="209" t="s">
        <v>1636</v>
      </c>
      <c r="B478" s="210" t="s">
        <v>3302</v>
      </c>
      <c r="C478" s="211" t="s">
        <v>254</v>
      </c>
      <c r="D478" s="212">
        <v>0.42799999999999999</v>
      </c>
      <c r="E478" s="213">
        <v>14.79</v>
      </c>
      <c r="F478" s="213">
        <v>6.33012</v>
      </c>
    </row>
    <row r="479" spans="1:6">
      <c r="A479" s="204" t="s">
        <v>3290</v>
      </c>
      <c r="B479" s="205" t="s">
        <v>3291</v>
      </c>
      <c r="C479" s="206" t="s">
        <v>224</v>
      </c>
      <c r="D479" s="207">
        <v>0.48599999999999999</v>
      </c>
      <c r="E479" s="208">
        <v>16.73</v>
      </c>
      <c r="F479" s="208">
        <v>8.1307799999999997</v>
      </c>
    </row>
    <row r="480" spans="1:6">
      <c r="A480" s="204" t="s">
        <v>2461</v>
      </c>
      <c r="B480" s="205" t="s">
        <v>2462</v>
      </c>
      <c r="C480" s="206" t="s">
        <v>224</v>
      </c>
      <c r="D480" s="207">
        <v>0.20799999999999999</v>
      </c>
      <c r="E480" s="208">
        <v>12.04</v>
      </c>
      <c r="F480" s="208">
        <v>2.5043199999999999</v>
      </c>
    </row>
    <row r="481" spans="1:6">
      <c r="A481" s="194" t="s">
        <v>198</v>
      </c>
      <c r="B481" s="195" t="s">
        <v>199</v>
      </c>
      <c r="C481" s="196" t="s">
        <v>19</v>
      </c>
      <c r="D481" s="197"/>
      <c r="E481" s="198"/>
      <c r="F481" s="198">
        <v>13.64</v>
      </c>
    </row>
    <row r="482" spans="1:6">
      <c r="A482" s="209" t="s">
        <v>1760</v>
      </c>
      <c r="B482" s="210" t="s">
        <v>3299</v>
      </c>
      <c r="C482" s="211" t="s">
        <v>254</v>
      </c>
      <c r="D482" s="212">
        <v>5.3999999999999999E-2</v>
      </c>
      <c r="E482" s="213">
        <v>7.88</v>
      </c>
      <c r="F482" s="213">
        <v>0.42552000000000001</v>
      </c>
    </row>
    <row r="483" spans="1:6">
      <c r="A483" s="209" t="s">
        <v>1849</v>
      </c>
      <c r="B483" s="210" t="s">
        <v>3301</v>
      </c>
      <c r="C483" s="211" t="s">
        <v>1007</v>
      </c>
      <c r="D483" s="212">
        <v>0.01</v>
      </c>
      <c r="E483" s="213">
        <v>7.93</v>
      </c>
      <c r="F483" s="213">
        <v>7.9299999999999995E-2</v>
      </c>
    </row>
    <row r="484" spans="1:6">
      <c r="A484" s="209" t="s">
        <v>1636</v>
      </c>
      <c r="B484" s="210" t="s">
        <v>3302</v>
      </c>
      <c r="C484" s="211" t="s">
        <v>254</v>
      </c>
      <c r="D484" s="212">
        <v>0.217</v>
      </c>
      <c r="E484" s="213">
        <v>14.79</v>
      </c>
      <c r="F484" s="213">
        <v>3.2094299999999998</v>
      </c>
    </row>
    <row r="485" spans="1:6">
      <c r="A485" s="204" t="s">
        <v>3290</v>
      </c>
      <c r="B485" s="205" t="s">
        <v>3291</v>
      </c>
      <c r="C485" s="206" t="s">
        <v>224</v>
      </c>
      <c r="D485" s="207">
        <v>0.45500000000000002</v>
      </c>
      <c r="E485" s="208">
        <v>16.73</v>
      </c>
      <c r="F485" s="208">
        <v>7.6121499999999997</v>
      </c>
    </row>
    <row r="486" spans="1:6">
      <c r="A486" s="204" t="s">
        <v>2461</v>
      </c>
      <c r="B486" s="205" t="s">
        <v>2462</v>
      </c>
      <c r="C486" s="206" t="s">
        <v>224</v>
      </c>
      <c r="D486" s="207">
        <v>0.19500000000000001</v>
      </c>
      <c r="E486" s="208">
        <v>12.04</v>
      </c>
      <c r="F486" s="208">
        <v>2.3477999999999999</v>
      </c>
    </row>
    <row r="487" spans="1:6">
      <c r="A487" s="194" t="s">
        <v>289</v>
      </c>
      <c r="B487" s="195" t="s">
        <v>290</v>
      </c>
      <c r="C487" s="196" t="s">
        <v>47</v>
      </c>
      <c r="D487" s="197"/>
      <c r="E487" s="198"/>
      <c r="F487" s="198">
        <v>15.12</v>
      </c>
    </row>
    <row r="488" spans="1:6">
      <c r="A488" s="209" t="s">
        <v>2199</v>
      </c>
      <c r="B488" s="210" t="s">
        <v>3303</v>
      </c>
      <c r="C488" s="211" t="s">
        <v>254</v>
      </c>
      <c r="D488" s="212">
        <v>0.20624999999999999</v>
      </c>
      <c r="E488" s="213">
        <v>8.89</v>
      </c>
      <c r="F488" s="213">
        <v>1.8335619999999999</v>
      </c>
    </row>
    <row r="489" spans="1:6">
      <c r="A489" s="209" t="s">
        <v>2210</v>
      </c>
      <c r="B489" s="210" t="s">
        <v>3304</v>
      </c>
      <c r="C489" s="211" t="s">
        <v>1007</v>
      </c>
      <c r="D489" s="212">
        <v>0.09</v>
      </c>
      <c r="E489" s="213">
        <v>8.06</v>
      </c>
      <c r="F489" s="213">
        <v>0.72540000000000004</v>
      </c>
    </row>
    <row r="490" spans="1:6">
      <c r="A490" s="209" t="s">
        <v>1636</v>
      </c>
      <c r="B490" s="210" t="s">
        <v>3302</v>
      </c>
      <c r="C490" s="211" t="s">
        <v>254</v>
      </c>
      <c r="D490" s="212">
        <v>0.435</v>
      </c>
      <c r="E490" s="213">
        <v>14.79</v>
      </c>
      <c r="F490" s="213">
        <v>6.4336500000000001</v>
      </c>
    </row>
    <row r="491" spans="1:6">
      <c r="A491" s="204" t="s">
        <v>3290</v>
      </c>
      <c r="B491" s="205" t="s">
        <v>3291</v>
      </c>
      <c r="C491" s="206" t="s">
        <v>224</v>
      </c>
      <c r="D491" s="207">
        <v>0.21375</v>
      </c>
      <c r="E491" s="208">
        <v>16.73</v>
      </c>
      <c r="F491" s="208">
        <v>3.5760369999999999</v>
      </c>
    </row>
    <row r="492" spans="1:6">
      <c r="A492" s="204" t="s">
        <v>2461</v>
      </c>
      <c r="B492" s="205" t="s">
        <v>2462</v>
      </c>
      <c r="C492" s="206" t="s">
        <v>224</v>
      </c>
      <c r="D492" s="207">
        <v>0.21375</v>
      </c>
      <c r="E492" s="208">
        <v>12.04</v>
      </c>
      <c r="F492" s="208">
        <v>2.57355</v>
      </c>
    </row>
    <row r="493" spans="1:6">
      <c r="A493" s="194" t="s">
        <v>222</v>
      </c>
      <c r="B493" s="195" t="s">
        <v>223</v>
      </c>
      <c r="C493" s="196" t="s">
        <v>224</v>
      </c>
      <c r="D493" s="197"/>
      <c r="E493" s="198"/>
      <c r="F493" s="198">
        <v>4.7699999999999996</v>
      </c>
    </row>
    <row r="494" spans="1:6">
      <c r="A494" s="204" t="s">
        <v>3305</v>
      </c>
      <c r="B494" s="205" t="s">
        <v>3306</v>
      </c>
      <c r="C494" s="206" t="s">
        <v>1023</v>
      </c>
      <c r="D494" s="207">
        <v>1</v>
      </c>
      <c r="E494" s="208">
        <v>3.57</v>
      </c>
      <c r="F494" s="208">
        <v>3.57</v>
      </c>
    </row>
    <row r="495" spans="1:6">
      <c r="A495" s="204" t="s">
        <v>2461</v>
      </c>
      <c r="B495" s="205" t="s">
        <v>2462</v>
      </c>
      <c r="C495" s="206" t="s">
        <v>224</v>
      </c>
      <c r="D495" s="207">
        <v>0.1</v>
      </c>
      <c r="E495" s="208">
        <v>12.04</v>
      </c>
      <c r="F495" s="208">
        <v>1.204</v>
      </c>
    </row>
    <row r="496" spans="1:6">
      <c r="A496" s="194" t="s">
        <v>273</v>
      </c>
      <c r="B496" s="195" t="s">
        <v>274</v>
      </c>
      <c r="C496" s="196" t="s">
        <v>47</v>
      </c>
      <c r="D496" s="197"/>
      <c r="E496" s="198"/>
      <c r="F496" s="198">
        <v>1.4</v>
      </c>
    </row>
    <row r="497" spans="1:6">
      <c r="A497" s="204" t="s">
        <v>3243</v>
      </c>
      <c r="B497" s="205" t="s">
        <v>3244</v>
      </c>
      <c r="C497" s="206" t="s">
        <v>1023</v>
      </c>
      <c r="D497" s="207">
        <v>7.9000000000000008E-3</v>
      </c>
      <c r="E497" s="208">
        <v>143.72999999999999</v>
      </c>
      <c r="F497" s="208">
        <v>1.135467</v>
      </c>
    </row>
    <row r="498" spans="1:6">
      <c r="A498" s="204" t="s">
        <v>3307</v>
      </c>
      <c r="B498" s="205" t="s">
        <v>3308</v>
      </c>
      <c r="C498" s="206" t="s">
        <v>1025</v>
      </c>
      <c r="D498" s="207">
        <v>3.3999999999999998E-3</v>
      </c>
      <c r="E498" s="208">
        <v>43</v>
      </c>
      <c r="F498" s="208">
        <v>0.1462</v>
      </c>
    </row>
    <row r="499" spans="1:6">
      <c r="A499" s="204" t="s">
        <v>2461</v>
      </c>
      <c r="B499" s="205" t="s">
        <v>2462</v>
      </c>
      <c r="C499" s="206" t="s">
        <v>224</v>
      </c>
      <c r="D499" s="207">
        <v>1.1299999999999999E-2</v>
      </c>
      <c r="E499" s="208">
        <v>12.04</v>
      </c>
      <c r="F499" s="208">
        <v>0.13605200000000001</v>
      </c>
    </row>
    <row r="500" spans="1:6">
      <c r="A500" s="194" t="s">
        <v>190</v>
      </c>
      <c r="B500" s="195" t="s">
        <v>191</v>
      </c>
      <c r="C500" s="196" t="s">
        <v>47</v>
      </c>
      <c r="D500" s="197"/>
      <c r="E500" s="198"/>
      <c r="F500" s="198">
        <v>0.75</v>
      </c>
    </row>
    <row r="501" spans="1:6">
      <c r="A501" s="204" t="s">
        <v>3309</v>
      </c>
      <c r="B501" s="205" t="s">
        <v>3310</v>
      </c>
      <c r="C501" s="206" t="s">
        <v>1023</v>
      </c>
      <c r="D501" s="207">
        <v>2.9867000000000001E-3</v>
      </c>
      <c r="E501" s="208">
        <v>152.15</v>
      </c>
      <c r="F501" s="208">
        <v>0.454426</v>
      </c>
    </row>
    <row r="502" spans="1:6">
      <c r="A502" s="204" t="s">
        <v>2461</v>
      </c>
      <c r="B502" s="205" t="s">
        <v>2462</v>
      </c>
      <c r="C502" s="206" t="s">
        <v>224</v>
      </c>
      <c r="D502" s="207">
        <v>2.5499999999999998E-2</v>
      </c>
      <c r="E502" s="208">
        <v>12.04</v>
      </c>
      <c r="F502" s="208">
        <v>0.30702000000000002</v>
      </c>
    </row>
    <row r="503" spans="1:6">
      <c r="A503" s="194" t="s">
        <v>376</v>
      </c>
      <c r="B503" s="195" t="s">
        <v>377</v>
      </c>
      <c r="C503" s="196" t="s">
        <v>52</v>
      </c>
      <c r="D503" s="197"/>
      <c r="E503" s="198"/>
      <c r="F503" s="198">
        <v>41.76</v>
      </c>
    </row>
    <row r="504" spans="1:6">
      <c r="A504" s="209" t="s">
        <v>1881</v>
      </c>
      <c r="B504" s="210" t="s">
        <v>3311</v>
      </c>
      <c r="C504" s="211" t="s">
        <v>1007</v>
      </c>
      <c r="D504" s="212">
        <v>2.7E-2</v>
      </c>
      <c r="E504" s="213">
        <v>19.940000000000001</v>
      </c>
      <c r="F504" s="213">
        <v>0.53837999999999997</v>
      </c>
    </row>
    <row r="505" spans="1:6">
      <c r="A505" s="209" t="s">
        <v>1667</v>
      </c>
      <c r="B505" s="210" t="s">
        <v>3312</v>
      </c>
      <c r="C505" s="211" t="s">
        <v>254</v>
      </c>
      <c r="D505" s="212">
        <v>1.1140000000000001</v>
      </c>
      <c r="E505" s="213">
        <v>25.6</v>
      </c>
      <c r="F505" s="213">
        <v>28.5184</v>
      </c>
    </row>
    <row r="506" spans="1:6">
      <c r="A506" s="204" t="s">
        <v>2461</v>
      </c>
      <c r="B506" s="205" t="s">
        <v>2462</v>
      </c>
      <c r="C506" s="206" t="s">
        <v>224</v>
      </c>
      <c r="D506" s="207">
        <v>0.10199999999999999</v>
      </c>
      <c r="E506" s="208">
        <v>12.04</v>
      </c>
      <c r="F506" s="208">
        <v>1.2280800000000001</v>
      </c>
    </row>
    <row r="507" spans="1:6">
      <c r="A507" s="204" t="s">
        <v>3292</v>
      </c>
      <c r="B507" s="205" t="s">
        <v>3293</v>
      </c>
      <c r="C507" s="206" t="s">
        <v>224</v>
      </c>
      <c r="D507" s="207">
        <v>0.10199999999999999</v>
      </c>
      <c r="E507" s="208">
        <v>19.34</v>
      </c>
      <c r="F507" s="208">
        <v>1.97268</v>
      </c>
    </row>
    <row r="508" spans="1:6">
      <c r="A508" s="204" t="s">
        <v>3313</v>
      </c>
      <c r="B508" s="205" t="s">
        <v>3314</v>
      </c>
      <c r="C508" s="206" t="s">
        <v>1025</v>
      </c>
      <c r="D508" s="207">
        <v>5.0999999999999997E-2</v>
      </c>
      <c r="E508" s="208">
        <v>51.74</v>
      </c>
      <c r="F508" s="208">
        <v>2.6387399999999999</v>
      </c>
    </row>
    <row r="509" spans="1:6">
      <c r="A509" s="204" t="s">
        <v>3294</v>
      </c>
      <c r="B509" s="205" t="s">
        <v>3295</v>
      </c>
      <c r="C509" s="206" t="s">
        <v>1023</v>
      </c>
      <c r="D509" s="207">
        <v>5.0999999999999997E-2</v>
      </c>
      <c r="E509" s="208">
        <v>135.41999999999999</v>
      </c>
      <c r="F509" s="208">
        <v>6.9064199999999998</v>
      </c>
    </row>
    <row r="510" spans="1:6">
      <c r="A510" s="194" t="s">
        <v>314</v>
      </c>
      <c r="B510" s="195" t="s">
        <v>315</v>
      </c>
      <c r="C510" s="196" t="s">
        <v>52</v>
      </c>
      <c r="D510" s="197"/>
      <c r="E510" s="198"/>
      <c r="F510" s="198">
        <v>54.51</v>
      </c>
    </row>
    <row r="511" spans="1:6">
      <c r="A511" s="209" t="s">
        <v>1667</v>
      </c>
      <c r="B511" s="210" t="s">
        <v>3312</v>
      </c>
      <c r="C511" s="211" t="s">
        <v>254</v>
      </c>
      <c r="D511" s="212">
        <v>1.1519999999999999</v>
      </c>
      <c r="E511" s="213">
        <v>25.6</v>
      </c>
      <c r="F511" s="213">
        <v>29.491199999999999</v>
      </c>
    </row>
    <row r="512" spans="1:6">
      <c r="A512" s="204" t="s">
        <v>2461</v>
      </c>
      <c r="B512" s="205" t="s">
        <v>2462</v>
      </c>
      <c r="C512" s="206" t="s">
        <v>224</v>
      </c>
      <c r="D512" s="207">
        <v>0.40200000000000002</v>
      </c>
      <c r="E512" s="208">
        <v>12.04</v>
      </c>
      <c r="F512" s="208">
        <v>4.8400800000000004</v>
      </c>
    </row>
    <row r="513" spans="1:6">
      <c r="A513" s="204" t="s">
        <v>3313</v>
      </c>
      <c r="B513" s="205" t="s">
        <v>3314</v>
      </c>
      <c r="C513" s="206" t="s">
        <v>1025</v>
      </c>
      <c r="D513" s="207">
        <v>8.4000000000000005E-2</v>
      </c>
      <c r="E513" s="208">
        <v>51.74</v>
      </c>
      <c r="F513" s="208">
        <v>4.3461600000000002</v>
      </c>
    </row>
    <row r="514" spans="1:6">
      <c r="A514" s="204" t="s">
        <v>3294</v>
      </c>
      <c r="B514" s="205" t="s">
        <v>3295</v>
      </c>
      <c r="C514" s="206" t="s">
        <v>1023</v>
      </c>
      <c r="D514" s="207">
        <v>0.11700000000000001</v>
      </c>
      <c r="E514" s="208">
        <v>135.41999999999999</v>
      </c>
      <c r="F514" s="208">
        <v>15.844139999999999</v>
      </c>
    </row>
    <row r="515" spans="1:6">
      <c r="A515" s="194" t="s">
        <v>400</v>
      </c>
      <c r="B515" s="195" t="s">
        <v>401</v>
      </c>
      <c r="C515" s="196" t="s">
        <v>52</v>
      </c>
      <c r="D515" s="197"/>
      <c r="E515" s="198"/>
      <c r="F515" s="198">
        <v>53.33</v>
      </c>
    </row>
    <row r="516" spans="1:6">
      <c r="A516" s="209" t="s">
        <v>1881</v>
      </c>
      <c r="B516" s="210" t="s">
        <v>3311</v>
      </c>
      <c r="C516" s="211" t="s">
        <v>1007</v>
      </c>
      <c r="D516" s="212">
        <v>3.7999999999999999E-2</v>
      </c>
      <c r="E516" s="213">
        <v>19.940000000000001</v>
      </c>
      <c r="F516" s="213">
        <v>0.75771999999999995</v>
      </c>
    </row>
    <row r="517" spans="1:6">
      <c r="A517" s="209" t="s">
        <v>1663</v>
      </c>
      <c r="B517" s="210" t="s">
        <v>3315</v>
      </c>
      <c r="C517" s="211" t="s">
        <v>254</v>
      </c>
      <c r="D517" s="212">
        <v>1.1140000000000001</v>
      </c>
      <c r="E517" s="213">
        <v>34.81</v>
      </c>
      <c r="F517" s="213">
        <v>38.77834</v>
      </c>
    </row>
    <row r="518" spans="1:6">
      <c r="A518" s="204" t="s">
        <v>2461</v>
      </c>
      <c r="B518" s="205" t="s">
        <v>2462</v>
      </c>
      <c r="C518" s="206" t="s">
        <v>224</v>
      </c>
      <c r="D518" s="207">
        <v>0.11</v>
      </c>
      <c r="E518" s="208">
        <v>12.04</v>
      </c>
      <c r="F518" s="208">
        <v>1.3244</v>
      </c>
    </row>
    <row r="519" spans="1:6">
      <c r="A519" s="204" t="s">
        <v>3292</v>
      </c>
      <c r="B519" s="205" t="s">
        <v>3293</v>
      </c>
      <c r="C519" s="206" t="s">
        <v>224</v>
      </c>
      <c r="D519" s="207">
        <v>0.11</v>
      </c>
      <c r="E519" s="208">
        <v>19.34</v>
      </c>
      <c r="F519" s="208">
        <v>2.1274000000000002</v>
      </c>
    </row>
    <row r="520" spans="1:6">
      <c r="A520" s="204" t="s">
        <v>3313</v>
      </c>
      <c r="B520" s="205" t="s">
        <v>3314</v>
      </c>
      <c r="C520" s="206" t="s">
        <v>1025</v>
      </c>
      <c r="D520" s="207">
        <v>5.3999999999999999E-2</v>
      </c>
      <c r="E520" s="208">
        <v>51.74</v>
      </c>
      <c r="F520" s="208">
        <v>2.7939600000000002</v>
      </c>
    </row>
    <row r="521" spans="1:6">
      <c r="A521" s="204" t="s">
        <v>3294</v>
      </c>
      <c r="B521" s="205" t="s">
        <v>3295</v>
      </c>
      <c r="C521" s="206" t="s">
        <v>1023</v>
      </c>
      <c r="D521" s="207">
        <v>5.6000000000000001E-2</v>
      </c>
      <c r="E521" s="208">
        <v>135.41999999999999</v>
      </c>
      <c r="F521" s="208">
        <v>7.58352</v>
      </c>
    </row>
    <row r="522" spans="1:6">
      <c r="A522" s="194" t="s">
        <v>20</v>
      </c>
      <c r="B522" s="195" t="s">
        <v>21</v>
      </c>
      <c r="C522" s="196" t="s">
        <v>19</v>
      </c>
      <c r="D522" s="197"/>
      <c r="E522" s="198"/>
      <c r="F522" s="198">
        <v>356.56</v>
      </c>
    </row>
    <row r="523" spans="1:6">
      <c r="A523" s="209" t="s">
        <v>1673</v>
      </c>
      <c r="B523" s="210" t="s">
        <v>3316</v>
      </c>
      <c r="C523" s="211" t="s">
        <v>254</v>
      </c>
      <c r="D523" s="212">
        <v>1.3271999999999999</v>
      </c>
      <c r="E523" s="213">
        <v>4.8600000000000003</v>
      </c>
      <c r="F523" s="213">
        <v>6.4501920000000004</v>
      </c>
    </row>
    <row r="524" spans="1:6">
      <c r="A524" s="209" t="s">
        <v>2250</v>
      </c>
      <c r="B524" s="210" t="s">
        <v>3317</v>
      </c>
      <c r="C524" s="211" t="s">
        <v>259</v>
      </c>
      <c r="D524" s="212">
        <v>6.6199999999999995E-2</v>
      </c>
      <c r="E524" s="213">
        <v>7.61</v>
      </c>
      <c r="F524" s="213">
        <v>0.50378199999999995</v>
      </c>
    </row>
    <row r="525" spans="1:6">
      <c r="A525" s="204" t="s">
        <v>3318</v>
      </c>
      <c r="B525" s="205" t="s">
        <v>3319</v>
      </c>
      <c r="C525" s="206" t="s">
        <v>19</v>
      </c>
      <c r="D525" s="207">
        <v>0.153</v>
      </c>
      <c r="E525" s="208">
        <v>346.85</v>
      </c>
      <c r="F525" s="208">
        <v>53.068049999999999</v>
      </c>
    </row>
    <row r="526" spans="1:6">
      <c r="A526" s="204" t="s">
        <v>3320</v>
      </c>
      <c r="B526" s="205" t="s">
        <v>3321</v>
      </c>
      <c r="C526" s="206" t="s">
        <v>28</v>
      </c>
      <c r="D526" s="207">
        <v>6.6199999999999995E-2</v>
      </c>
      <c r="E526" s="208">
        <v>89.9</v>
      </c>
      <c r="F526" s="208">
        <v>5.9513800000000003</v>
      </c>
    </row>
    <row r="527" spans="1:6">
      <c r="A527" s="204" t="s">
        <v>3322</v>
      </c>
      <c r="B527" s="205" t="s">
        <v>3323</v>
      </c>
      <c r="C527" s="206" t="s">
        <v>47</v>
      </c>
      <c r="D527" s="207">
        <v>1.06E-2</v>
      </c>
      <c r="E527" s="208">
        <v>36.119999999999997</v>
      </c>
      <c r="F527" s="208">
        <v>0.38287199999999999</v>
      </c>
    </row>
    <row r="528" spans="1:6">
      <c r="A528" s="204" t="s">
        <v>3324</v>
      </c>
      <c r="B528" s="205" t="s">
        <v>3325</v>
      </c>
      <c r="C528" s="206" t="s">
        <v>47</v>
      </c>
      <c r="D528" s="207">
        <v>4.1700000000000001E-2</v>
      </c>
      <c r="E528" s="208">
        <v>246.06</v>
      </c>
      <c r="F528" s="208">
        <v>10.260702</v>
      </c>
    </row>
    <row r="529" spans="1:6">
      <c r="A529" s="204" t="s">
        <v>3326</v>
      </c>
      <c r="B529" s="205" t="s">
        <v>3327</v>
      </c>
      <c r="C529" s="206" t="s">
        <v>19</v>
      </c>
      <c r="D529" s="207">
        <v>5.0648999999999997</v>
      </c>
      <c r="E529" s="208">
        <v>7.13</v>
      </c>
      <c r="F529" s="208">
        <v>36.112737000000003</v>
      </c>
    </row>
    <row r="530" spans="1:6">
      <c r="A530" s="204" t="s">
        <v>3328</v>
      </c>
      <c r="B530" s="205" t="s">
        <v>3329</v>
      </c>
      <c r="C530" s="206" t="s">
        <v>52</v>
      </c>
      <c r="D530" s="207">
        <v>0.13250000000000001</v>
      </c>
      <c r="E530" s="208">
        <v>1.59</v>
      </c>
      <c r="F530" s="208">
        <v>0.210675</v>
      </c>
    </row>
    <row r="531" spans="1:6">
      <c r="A531" s="204" t="s">
        <v>3330</v>
      </c>
      <c r="B531" s="205" t="s">
        <v>3331</v>
      </c>
      <c r="C531" s="206" t="s">
        <v>52</v>
      </c>
      <c r="D531" s="207">
        <v>0.17219999999999999</v>
      </c>
      <c r="E531" s="208">
        <v>0.8</v>
      </c>
      <c r="F531" s="208">
        <v>0.13775999999999999</v>
      </c>
    </row>
    <row r="532" spans="1:6">
      <c r="A532" s="204" t="s">
        <v>3332</v>
      </c>
      <c r="B532" s="205" t="s">
        <v>3333</v>
      </c>
      <c r="C532" s="206" t="s">
        <v>52</v>
      </c>
      <c r="D532" s="207">
        <v>6.6199999999999995E-2</v>
      </c>
      <c r="E532" s="208">
        <v>4.97</v>
      </c>
      <c r="F532" s="208">
        <v>0.32901399999999997</v>
      </c>
    </row>
    <row r="533" spans="1:6">
      <c r="A533" s="204" t="s">
        <v>3334</v>
      </c>
      <c r="B533" s="205" t="s">
        <v>3335</v>
      </c>
      <c r="C533" s="206" t="s">
        <v>52</v>
      </c>
      <c r="D533" s="207">
        <v>0.13250000000000001</v>
      </c>
      <c r="E533" s="208">
        <v>5.29</v>
      </c>
      <c r="F533" s="208">
        <v>0.70092500000000002</v>
      </c>
    </row>
    <row r="534" spans="1:6">
      <c r="A534" s="204" t="s">
        <v>3336</v>
      </c>
      <c r="B534" s="205" t="s">
        <v>3337</v>
      </c>
      <c r="C534" s="206" t="s">
        <v>52</v>
      </c>
      <c r="D534" s="207">
        <v>0.17219999999999999</v>
      </c>
      <c r="E534" s="208">
        <v>6.36</v>
      </c>
      <c r="F534" s="208">
        <v>1.0951919999999999</v>
      </c>
    </row>
    <row r="535" spans="1:6">
      <c r="A535" s="204" t="s">
        <v>3338</v>
      </c>
      <c r="B535" s="205" t="s">
        <v>3339</v>
      </c>
      <c r="C535" s="206" t="s">
        <v>52</v>
      </c>
      <c r="D535" s="207">
        <v>0.67549999999999999</v>
      </c>
      <c r="E535" s="208">
        <v>1.39</v>
      </c>
      <c r="F535" s="208">
        <v>0.93894500000000003</v>
      </c>
    </row>
    <row r="536" spans="1:6">
      <c r="A536" s="204" t="s">
        <v>3340</v>
      </c>
      <c r="B536" s="205" t="s">
        <v>3341</v>
      </c>
      <c r="C536" s="206" t="s">
        <v>28</v>
      </c>
      <c r="D536" s="207">
        <v>6.6199999999999995E-2</v>
      </c>
      <c r="E536" s="208">
        <v>30.01</v>
      </c>
      <c r="F536" s="208">
        <v>1.9866619999999999</v>
      </c>
    </row>
    <row r="537" spans="1:6">
      <c r="A537" s="204" t="s">
        <v>3342</v>
      </c>
      <c r="B537" s="205" t="s">
        <v>3343</v>
      </c>
      <c r="C537" s="206" t="s">
        <v>19</v>
      </c>
      <c r="D537" s="207">
        <v>1.7192000000000001</v>
      </c>
      <c r="E537" s="208">
        <v>12.1</v>
      </c>
      <c r="F537" s="208">
        <v>20.802320000000002</v>
      </c>
    </row>
    <row r="538" spans="1:6">
      <c r="A538" s="204" t="s">
        <v>3344</v>
      </c>
      <c r="B538" s="205" t="s">
        <v>3345</v>
      </c>
      <c r="C538" s="206" t="s">
        <v>19</v>
      </c>
      <c r="D538" s="207">
        <v>2.5325000000000002</v>
      </c>
      <c r="E538" s="208">
        <v>43.44</v>
      </c>
      <c r="F538" s="208">
        <v>110.01179999999999</v>
      </c>
    </row>
    <row r="539" spans="1:6">
      <c r="A539" s="204" t="s">
        <v>176</v>
      </c>
      <c r="B539" s="205" t="s">
        <v>2487</v>
      </c>
      <c r="C539" s="206" t="s">
        <v>47</v>
      </c>
      <c r="D539" s="207">
        <v>4.0399999999999998E-2</v>
      </c>
      <c r="E539" s="208">
        <v>47.63</v>
      </c>
      <c r="F539" s="208">
        <v>1.9242520000000001</v>
      </c>
    </row>
    <row r="540" spans="1:6">
      <c r="A540" s="204" t="s">
        <v>3346</v>
      </c>
      <c r="B540" s="205" t="s">
        <v>3347</v>
      </c>
      <c r="C540" s="206" t="s">
        <v>19</v>
      </c>
      <c r="D540" s="207">
        <v>1.7192000000000001</v>
      </c>
      <c r="E540" s="208">
        <v>29.35</v>
      </c>
      <c r="F540" s="208">
        <v>50.45852</v>
      </c>
    </row>
    <row r="541" spans="1:6">
      <c r="A541" s="204" t="s">
        <v>685</v>
      </c>
      <c r="B541" s="205" t="s">
        <v>3348</v>
      </c>
      <c r="C541" s="206" t="s">
        <v>19</v>
      </c>
      <c r="D541" s="207">
        <v>6.6199999999999995E-2</v>
      </c>
      <c r="E541" s="208">
        <v>416.85</v>
      </c>
      <c r="F541" s="208">
        <v>27.595469999999999</v>
      </c>
    </row>
    <row r="542" spans="1:6">
      <c r="A542" s="204" t="s">
        <v>3349</v>
      </c>
      <c r="B542" s="205" t="s">
        <v>3350</v>
      </c>
      <c r="C542" s="206" t="s">
        <v>19</v>
      </c>
      <c r="D542" s="207">
        <v>9.2999999999999992E-3</v>
      </c>
      <c r="E542" s="208">
        <v>10.18</v>
      </c>
      <c r="F542" s="208">
        <v>9.4673999999999994E-2</v>
      </c>
    </row>
    <row r="543" spans="1:6">
      <c r="A543" s="204" t="s">
        <v>3351</v>
      </c>
      <c r="B543" s="205" t="s">
        <v>3352</v>
      </c>
      <c r="C543" s="206" t="s">
        <v>19</v>
      </c>
      <c r="D543" s="207">
        <v>1.5109999999999999</v>
      </c>
      <c r="E543" s="208">
        <v>16.98</v>
      </c>
      <c r="F543" s="208">
        <v>25.656780000000001</v>
      </c>
    </row>
    <row r="544" spans="1:6">
      <c r="A544" s="204" t="s">
        <v>3353</v>
      </c>
      <c r="B544" s="205" t="s">
        <v>3354</v>
      </c>
      <c r="C544" s="206" t="s">
        <v>28</v>
      </c>
      <c r="D544" s="207">
        <v>0.13250000000000001</v>
      </c>
      <c r="E544" s="208">
        <v>14.96</v>
      </c>
      <c r="F544" s="208">
        <v>1.9822</v>
      </c>
    </row>
    <row r="545" spans="1:6">
      <c r="A545" s="194" t="s">
        <v>22</v>
      </c>
      <c r="B545" s="195" t="s">
        <v>23</v>
      </c>
      <c r="C545" s="196" t="s">
        <v>19</v>
      </c>
      <c r="D545" s="197"/>
      <c r="E545" s="198"/>
      <c r="F545" s="198">
        <v>526.07000000000005</v>
      </c>
    </row>
    <row r="546" spans="1:6">
      <c r="A546" s="209" t="s">
        <v>2111</v>
      </c>
      <c r="B546" s="210" t="s">
        <v>3355</v>
      </c>
      <c r="C546" s="211" t="s">
        <v>912</v>
      </c>
      <c r="D546" s="212">
        <v>5.7799999999999997E-2</v>
      </c>
      <c r="E546" s="213">
        <v>40.15</v>
      </c>
      <c r="F546" s="213">
        <v>2.3206699999999998</v>
      </c>
    </row>
    <row r="547" spans="1:6">
      <c r="A547" s="209" t="s">
        <v>2109</v>
      </c>
      <c r="B547" s="210" t="s">
        <v>3356</v>
      </c>
      <c r="C547" s="211" t="s">
        <v>912</v>
      </c>
      <c r="D547" s="212">
        <v>3.85E-2</v>
      </c>
      <c r="E547" s="213">
        <v>30.04</v>
      </c>
      <c r="F547" s="213">
        <v>1.1565399999999999</v>
      </c>
    </row>
    <row r="548" spans="1:6">
      <c r="A548" s="209" t="s">
        <v>1673</v>
      </c>
      <c r="B548" s="210" t="s">
        <v>3316</v>
      </c>
      <c r="C548" s="211" t="s">
        <v>254</v>
      </c>
      <c r="D548" s="212">
        <v>0.92349999999999999</v>
      </c>
      <c r="E548" s="213">
        <v>4.8600000000000003</v>
      </c>
      <c r="F548" s="213">
        <v>4.4882099999999996</v>
      </c>
    </row>
    <row r="549" spans="1:6">
      <c r="A549" s="209" t="s">
        <v>2153</v>
      </c>
      <c r="B549" s="210" t="s">
        <v>3357</v>
      </c>
      <c r="C549" s="211" t="s">
        <v>259</v>
      </c>
      <c r="D549" s="212">
        <v>1.9300000000000001E-2</v>
      </c>
      <c r="E549" s="213">
        <v>114.1</v>
      </c>
      <c r="F549" s="213">
        <v>2.2021299999999999</v>
      </c>
    </row>
    <row r="550" spans="1:6">
      <c r="A550" s="209" t="s">
        <v>2159</v>
      </c>
      <c r="B550" s="210" t="s">
        <v>3358</v>
      </c>
      <c r="C550" s="211" t="s">
        <v>259</v>
      </c>
      <c r="D550" s="212">
        <v>1.9300000000000001E-2</v>
      </c>
      <c r="E550" s="213">
        <v>110.33</v>
      </c>
      <c r="F550" s="213">
        <v>2.1293690000000001</v>
      </c>
    </row>
    <row r="551" spans="1:6">
      <c r="A551" s="209" t="s">
        <v>1811</v>
      </c>
      <c r="B551" s="210" t="s">
        <v>3359</v>
      </c>
      <c r="C551" s="211" t="s">
        <v>918</v>
      </c>
      <c r="D551" s="212">
        <v>0.99380000000000002</v>
      </c>
      <c r="E551" s="213">
        <v>39.869999999999997</v>
      </c>
      <c r="F551" s="213">
        <v>39.622805999999997</v>
      </c>
    </row>
    <row r="552" spans="1:6">
      <c r="A552" s="204" t="s">
        <v>3360</v>
      </c>
      <c r="B552" s="205" t="s">
        <v>3361</v>
      </c>
      <c r="C552" s="206" t="s">
        <v>28</v>
      </c>
      <c r="D552" s="207">
        <v>3.85E-2</v>
      </c>
      <c r="E552" s="208">
        <v>41.08</v>
      </c>
      <c r="F552" s="208">
        <v>1.58158</v>
      </c>
    </row>
    <row r="553" spans="1:6">
      <c r="A553" s="204" t="s">
        <v>3362</v>
      </c>
      <c r="B553" s="205" t="s">
        <v>3363</v>
      </c>
      <c r="C553" s="206" t="s">
        <v>52</v>
      </c>
      <c r="D553" s="207">
        <v>0.19270000000000001</v>
      </c>
      <c r="E553" s="208">
        <v>10.49</v>
      </c>
      <c r="F553" s="208">
        <v>2.021423</v>
      </c>
    </row>
    <row r="554" spans="1:6">
      <c r="A554" s="204" t="s">
        <v>3364</v>
      </c>
      <c r="B554" s="205" t="s">
        <v>3365</v>
      </c>
      <c r="C554" s="206" t="s">
        <v>52</v>
      </c>
      <c r="D554" s="207">
        <v>0.61670000000000003</v>
      </c>
      <c r="E554" s="208">
        <v>2.2400000000000002</v>
      </c>
      <c r="F554" s="208">
        <v>1.381408</v>
      </c>
    </row>
    <row r="555" spans="1:6">
      <c r="A555" s="204" t="s">
        <v>3318</v>
      </c>
      <c r="B555" s="205" t="s">
        <v>3319</v>
      </c>
      <c r="C555" s="206" t="s">
        <v>19</v>
      </c>
      <c r="D555" s="207">
        <v>3.2399999999999998E-2</v>
      </c>
      <c r="E555" s="208">
        <v>346.85</v>
      </c>
      <c r="F555" s="208">
        <v>11.23794</v>
      </c>
    </row>
    <row r="556" spans="1:6">
      <c r="A556" s="204" t="s">
        <v>3320</v>
      </c>
      <c r="B556" s="205" t="s">
        <v>3321</v>
      </c>
      <c r="C556" s="206" t="s">
        <v>28</v>
      </c>
      <c r="D556" s="207">
        <v>0.11559999999999999</v>
      </c>
      <c r="E556" s="208">
        <v>89.9</v>
      </c>
      <c r="F556" s="208">
        <v>10.392440000000001</v>
      </c>
    </row>
    <row r="557" spans="1:6">
      <c r="A557" s="204" t="s">
        <v>3322</v>
      </c>
      <c r="B557" s="205" t="s">
        <v>3323</v>
      </c>
      <c r="C557" s="206" t="s">
        <v>47</v>
      </c>
      <c r="D557" s="207">
        <v>6.0000000000000001E-3</v>
      </c>
      <c r="E557" s="208">
        <v>36.119999999999997</v>
      </c>
      <c r="F557" s="208">
        <v>0.21672</v>
      </c>
    </row>
    <row r="558" spans="1:6">
      <c r="A558" s="204" t="s">
        <v>3366</v>
      </c>
      <c r="B558" s="205" t="s">
        <v>3367</v>
      </c>
      <c r="C558" s="206" t="s">
        <v>28</v>
      </c>
      <c r="D558" s="207">
        <v>7.7100000000000002E-2</v>
      </c>
      <c r="E558" s="208">
        <v>63.24</v>
      </c>
      <c r="F558" s="208">
        <v>4.8758039999999996</v>
      </c>
    </row>
    <row r="559" spans="1:6">
      <c r="A559" s="204" t="s">
        <v>2984</v>
      </c>
      <c r="B559" s="205" t="s">
        <v>2985</v>
      </c>
      <c r="C559" s="206" t="s">
        <v>28</v>
      </c>
      <c r="D559" s="207">
        <v>0.1734</v>
      </c>
      <c r="E559" s="208">
        <v>13.35</v>
      </c>
      <c r="F559" s="208">
        <v>2.3148900000000001</v>
      </c>
    </row>
    <row r="560" spans="1:6">
      <c r="A560" s="204" t="s">
        <v>3368</v>
      </c>
      <c r="B560" s="205" t="s">
        <v>3369</v>
      </c>
      <c r="C560" s="206" t="s">
        <v>28</v>
      </c>
      <c r="D560" s="207">
        <v>1.9300000000000001E-2</v>
      </c>
      <c r="E560" s="208">
        <v>159.06</v>
      </c>
      <c r="F560" s="208">
        <v>3.069858</v>
      </c>
    </row>
    <row r="561" spans="1:6">
      <c r="A561" s="204" t="s">
        <v>3370</v>
      </c>
      <c r="B561" s="205" t="s">
        <v>3371</v>
      </c>
      <c r="C561" s="206" t="s">
        <v>28</v>
      </c>
      <c r="D561" s="207">
        <v>1.9300000000000001E-2</v>
      </c>
      <c r="E561" s="208">
        <v>73.930000000000007</v>
      </c>
      <c r="F561" s="208">
        <v>1.426849</v>
      </c>
    </row>
    <row r="562" spans="1:6">
      <c r="A562" s="204" t="s">
        <v>105</v>
      </c>
      <c r="B562" s="205" t="s">
        <v>3372</v>
      </c>
      <c r="C562" s="206" t="s">
        <v>28</v>
      </c>
      <c r="D562" s="207">
        <v>3.85E-2</v>
      </c>
      <c r="E562" s="208">
        <v>37.06</v>
      </c>
      <c r="F562" s="208">
        <v>1.4268099999999999</v>
      </c>
    </row>
    <row r="563" spans="1:6">
      <c r="A563" s="204" t="s">
        <v>3373</v>
      </c>
      <c r="B563" s="205" t="s">
        <v>3374</v>
      </c>
      <c r="C563" s="206" t="s">
        <v>28</v>
      </c>
      <c r="D563" s="207">
        <v>1.9300000000000001E-2</v>
      </c>
      <c r="E563" s="208">
        <v>242.95</v>
      </c>
      <c r="F563" s="208">
        <v>4.6889349999999999</v>
      </c>
    </row>
    <row r="564" spans="1:6">
      <c r="A564" s="204" t="s">
        <v>3324</v>
      </c>
      <c r="B564" s="205" t="s">
        <v>3325</v>
      </c>
      <c r="C564" s="206" t="s">
        <v>47</v>
      </c>
      <c r="D564" s="207">
        <v>2.3900000000000001E-2</v>
      </c>
      <c r="E564" s="208">
        <v>246.06</v>
      </c>
      <c r="F564" s="208">
        <v>5.8808340000000001</v>
      </c>
    </row>
    <row r="565" spans="1:6">
      <c r="A565" s="204" t="s">
        <v>660</v>
      </c>
      <c r="B565" s="205" t="s">
        <v>3375</v>
      </c>
      <c r="C565" s="206" t="s">
        <v>19</v>
      </c>
      <c r="D565" s="207">
        <v>3.85E-2</v>
      </c>
      <c r="E565" s="208">
        <v>29.58</v>
      </c>
      <c r="F565" s="208">
        <v>1.13883</v>
      </c>
    </row>
    <row r="566" spans="1:6">
      <c r="A566" s="204" t="s">
        <v>3376</v>
      </c>
      <c r="B566" s="205" t="s">
        <v>3377</v>
      </c>
      <c r="C566" s="206" t="s">
        <v>19</v>
      </c>
      <c r="D566" s="207">
        <v>9.64E-2</v>
      </c>
      <c r="E566" s="208">
        <v>600.30999999999995</v>
      </c>
      <c r="F566" s="208">
        <v>57.869883999999999</v>
      </c>
    </row>
    <row r="567" spans="1:6">
      <c r="A567" s="204" t="s">
        <v>3378</v>
      </c>
      <c r="B567" s="205" t="s">
        <v>3379</v>
      </c>
      <c r="C567" s="206" t="s">
        <v>28</v>
      </c>
      <c r="D567" s="207">
        <v>3.85E-2</v>
      </c>
      <c r="E567" s="208">
        <v>395.56</v>
      </c>
      <c r="F567" s="208">
        <v>15.22906</v>
      </c>
    </row>
    <row r="568" spans="1:6">
      <c r="A568" s="204" t="s">
        <v>3380</v>
      </c>
      <c r="B568" s="205" t="s">
        <v>3381</v>
      </c>
      <c r="C568" s="206" t="s">
        <v>28</v>
      </c>
      <c r="D568" s="207">
        <v>1.9300000000000001E-2</v>
      </c>
      <c r="E568" s="208">
        <v>235.03</v>
      </c>
      <c r="F568" s="208">
        <v>4.536079</v>
      </c>
    </row>
    <row r="569" spans="1:6">
      <c r="A569" s="204" t="s">
        <v>716</v>
      </c>
      <c r="B569" s="205" t="s">
        <v>3382</v>
      </c>
      <c r="C569" s="206" t="s">
        <v>28</v>
      </c>
      <c r="D569" s="207">
        <v>3.85E-2</v>
      </c>
      <c r="E569" s="208">
        <v>172.73</v>
      </c>
      <c r="F569" s="208">
        <v>6.6501049999999999</v>
      </c>
    </row>
    <row r="570" spans="1:6">
      <c r="A570" s="204" t="s">
        <v>3383</v>
      </c>
      <c r="B570" s="205" t="s">
        <v>3384</v>
      </c>
      <c r="C570" s="206" t="s">
        <v>19</v>
      </c>
      <c r="D570" s="207">
        <v>0.20469999999999999</v>
      </c>
      <c r="E570" s="208">
        <v>6.58</v>
      </c>
      <c r="F570" s="208">
        <v>1.3469260000000001</v>
      </c>
    </row>
    <row r="571" spans="1:6">
      <c r="A571" s="204" t="s">
        <v>3326</v>
      </c>
      <c r="B571" s="205" t="s">
        <v>3327</v>
      </c>
      <c r="C571" s="206" t="s">
        <v>19</v>
      </c>
      <c r="D571" s="207">
        <v>4.4976000000000003</v>
      </c>
      <c r="E571" s="208">
        <v>7.13</v>
      </c>
      <c r="F571" s="208">
        <v>32.067888000000004</v>
      </c>
    </row>
    <row r="572" spans="1:6">
      <c r="A572" s="204" t="s">
        <v>3385</v>
      </c>
      <c r="B572" s="205" t="s">
        <v>3386</v>
      </c>
      <c r="C572" s="206" t="s">
        <v>19</v>
      </c>
      <c r="D572" s="207">
        <v>0.1023</v>
      </c>
      <c r="E572" s="208">
        <v>53.58</v>
      </c>
      <c r="F572" s="208">
        <v>5.4812339999999997</v>
      </c>
    </row>
    <row r="573" spans="1:6">
      <c r="A573" s="204" t="s">
        <v>3387</v>
      </c>
      <c r="B573" s="205" t="s">
        <v>3388</v>
      </c>
      <c r="C573" s="206" t="s">
        <v>19</v>
      </c>
      <c r="D573" s="207">
        <v>8.0600000000000005E-2</v>
      </c>
      <c r="E573" s="208">
        <v>32.61</v>
      </c>
      <c r="F573" s="208">
        <v>2.6283660000000002</v>
      </c>
    </row>
    <row r="574" spans="1:6">
      <c r="A574" s="204" t="s">
        <v>3389</v>
      </c>
      <c r="B574" s="205" t="s">
        <v>3390</v>
      </c>
      <c r="C574" s="206" t="s">
        <v>19</v>
      </c>
      <c r="D574" s="207">
        <v>0.20469999999999999</v>
      </c>
      <c r="E574" s="208">
        <v>22.21</v>
      </c>
      <c r="F574" s="208">
        <v>4.5463870000000002</v>
      </c>
    </row>
    <row r="575" spans="1:6">
      <c r="A575" s="204" t="s">
        <v>3391</v>
      </c>
      <c r="B575" s="205" t="s">
        <v>3392</v>
      </c>
      <c r="C575" s="206" t="s">
        <v>28</v>
      </c>
      <c r="D575" s="207">
        <v>3.85E-2</v>
      </c>
      <c r="E575" s="208">
        <v>15.74</v>
      </c>
      <c r="F575" s="208">
        <v>0.60599000000000003</v>
      </c>
    </row>
    <row r="576" spans="1:6">
      <c r="A576" s="204" t="s">
        <v>3393</v>
      </c>
      <c r="B576" s="205" t="s">
        <v>3394</v>
      </c>
      <c r="C576" s="206" t="s">
        <v>52</v>
      </c>
      <c r="D576" s="207">
        <v>0.13880000000000001</v>
      </c>
      <c r="E576" s="208">
        <v>12.2</v>
      </c>
      <c r="F576" s="208">
        <v>1.69336</v>
      </c>
    </row>
    <row r="577" spans="1:6">
      <c r="A577" s="204" t="s">
        <v>3395</v>
      </c>
      <c r="B577" s="205" t="s">
        <v>3396</v>
      </c>
      <c r="C577" s="206" t="s">
        <v>52</v>
      </c>
      <c r="D577" s="207">
        <v>0.12529999999999999</v>
      </c>
      <c r="E577" s="208">
        <v>17.899999999999999</v>
      </c>
      <c r="F577" s="208">
        <v>2.2428699999999999</v>
      </c>
    </row>
    <row r="578" spans="1:6">
      <c r="A578" s="204" t="s">
        <v>3397</v>
      </c>
      <c r="B578" s="205" t="s">
        <v>3398</v>
      </c>
      <c r="C578" s="206" t="s">
        <v>52</v>
      </c>
      <c r="D578" s="207">
        <v>0.1472</v>
      </c>
      <c r="E578" s="208">
        <v>34.49</v>
      </c>
      <c r="F578" s="208">
        <v>5.0769279999999997</v>
      </c>
    </row>
    <row r="579" spans="1:6">
      <c r="A579" s="204" t="s">
        <v>3399</v>
      </c>
      <c r="B579" s="205" t="s">
        <v>3400</v>
      </c>
      <c r="C579" s="206" t="s">
        <v>28</v>
      </c>
      <c r="D579" s="207">
        <v>7.7100000000000002E-2</v>
      </c>
      <c r="E579" s="208">
        <v>5.0599999999999996</v>
      </c>
      <c r="F579" s="208">
        <v>0.39012599999999997</v>
      </c>
    </row>
    <row r="580" spans="1:6">
      <c r="A580" s="204" t="s">
        <v>3401</v>
      </c>
      <c r="B580" s="205" t="s">
        <v>3402</v>
      </c>
      <c r="C580" s="206" t="s">
        <v>28</v>
      </c>
      <c r="D580" s="207">
        <v>5.7799999999999997E-2</v>
      </c>
      <c r="E580" s="208">
        <v>5.72</v>
      </c>
      <c r="F580" s="208">
        <v>0.33061600000000002</v>
      </c>
    </row>
    <row r="581" spans="1:6">
      <c r="A581" s="204" t="s">
        <v>3403</v>
      </c>
      <c r="B581" s="205" t="s">
        <v>3404</v>
      </c>
      <c r="C581" s="206" t="s">
        <v>28</v>
      </c>
      <c r="D581" s="207">
        <v>1.9300000000000001E-2</v>
      </c>
      <c r="E581" s="208">
        <v>6.68</v>
      </c>
      <c r="F581" s="208">
        <v>0.12892400000000001</v>
      </c>
    </row>
    <row r="582" spans="1:6">
      <c r="A582" s="204" t="s">
        <v>3405</v>
      </c>
      <c r="B582" s="205" t="s">
        <v>3406</v>
      </c>
      <c r="C582" s="206" t="s">
        <v>28</v>
      </c>
      <c r="D582" s="207">
        <v>5.7799999999999997E-2</v>
      </c>
      <c r="E582" s="208">
        <v>23.64</v>
      </c>
      <c r="F582" s="208">
        <v>1.3663920000000001</v>
      </c>
    </row>
    <row r="583" spans="1:6">
      <c r="A583" s="204" t="s">
        <v>3407</v>
      </c>
      <c r="B583" s="205" t="s">
        <v>3408</v>
      </c>
      <c r="C583" s="206" t="s">
        <v>28</v>
      </c>
      <c r="D583" s="207">
        <v>5.7799999999999997E-2</v>
      </c>
      <c r="E583" s="208">
        <v>11.93</v>
      </c>
      <c r="F583" s="208">
        <v>0.689554</v>
      </c>
    </row>
    <row r="584" spans="1:6">
      <c r="A584" s="204" t="s">
        <v>3409</v>
      </c>
      <c r="B584" s="205" t="s">
        <v>3410</v>
      </c>
      <c r="C584" s="206" t="s">
        <v>28</v>
      </c>
      <c r="D584" s="207">
        <v>3.85E-2</v>
      </c>
      <c r="E584" s="208">
        <v>24.52</v>
      </c>
      <c r="F584" s="208">
        <v>0.94401999999999997</v>
      </c>
    </row>
    <row r="585" spans="1:6">
      <c r="A585" s="204" t="s">
        <v>3411</v>
      </c>
      <c r="B585" s="205" t="s">
        <v>3412</v>
      </c>
      <c r="C585" s="206" t="s">
        <v>28</v>
      </c>
      <c r="D585" s="207">
        <v>9.64E-2</v>
      </c>
      <c r="E585" s="208">
        <v>88.94</v>
      </c>
      <c r="F585" s="208">
        <v>8.5738160000000008</v>
      </c>
    </row>
    <row r="586" spans="1:6">
      <c r="A586" s="204" t="s">
        <v>3413</v>
      </c>
      <c r="B586" s="205" t="s">
        <v>3414</v>
      </c>
      <c r="C586" s="206" t="s">
        <v>52</v>
      </c>
      <c r="D586" s="207">
        <v>0.1002</v>
      </c>
      <c r="E586" s="208">
        <v>8.4700000000000006</v>
      </c>
      <c r="F586" s="208">
        <v>0.84869399999999995</v>
      </c>
    </row>
    <row r="587" spans="1:6">
      <c r="A587" s="204" t="s">
        <v>3415</v>
      </c>
      <c r="B587" s="205" t="s">
        <v>3416</v>
      </c>
      <c r="C587" s="206" t="s">
        <v>52</v>
      </c>
      <c r="D587" s="207">
        <v>0.1002</v>
      </c>
      <c r="E587" s="208">
        <v>8.26</v>
      </c>
      <c r="F587" s="208">
        <v>0.82765200000000005</v>
      </c>
    </row>
    <row r="588" spans="1:6">
      <c r="A588" s="204" t="s">
        <v>691</v>
      </c>
      <c r="B588" s="205" t="s">
        <v>3417</v>
      </c>
      <c r="C588" s="206" t="s">
        <v>28</v>
      </c>
      <c r="D588" s="207">
        <v>3.85E-2</v>
      </c>
      <c r="E588" s="208">
        <v>275.93</v>
      </c>
      <c r="F588" s="208">
        <v>10.623305</v>
      </c>
    </row>
    <row r="589" spans="1:6">
      <c r="A589" s="204" t="s">
        <v>693</v>
      </c>
      <c r="B589" s="205" t="s">
        <v>3418</v>
      </c>
      <c r="C589" s="206" t="s">
        <v>28</v>
      </c>
      <c r="D589" s="207">
        <v>5.7799999999999997E-2</v>
      </c>
      <c r="E589" s="208">
        <v>293.85000000000002</v>
      </c>
      <c r="F589" s="208">
        <v>16.984529999999999</v>
      </c>
    </row>
    <row r="590" spans="1:6">
      <c r="A590" s="204" t="s">
        <v>3328</v>
      </c>
      <c r="B590" s="205" t="s">
        <v>3329</v>
      </c>
      <c r="C590" s="206" t="s">
        <v>52</v>
      </c>
      <c r="D590" s="207">
        <v>0.53</v>
      </c>
      <c r="E590" s="208">
        <v>1.59</v>
      </c>
      <c r="F590" s="208">
        <v>0.8427</v>
      </c>
    </row>
    <row r="591" spans="1:6">
      <c r="A591" s="204" t="s">
        <v>3330</v>
      </c>
      <c r="B591" s="205" t="s">
        <v>3331</v>
      </c>
      <c r="C591" s="206" t="s">
        <v>52</v>
      </c>
      <c r="D591" s="207">
        <v>1.7343999999999999</v>
      </c>
      <c r="E591" s="208">
        <v>0.8</v>
      </c>
      <c r="F591" s="208">
        <v>1.3875200000000001</v>
      </c>
    </row>
    <row r="592" spans="1:6">
      <c r="A592" s="204" t="s">
        <v>3334</v>
      </c>
      <c r="B592" s="205" t="s">
        <v>3335</v>
      </c>
      <c r="C592" s="206" t="s">
        <v>52</v>
      </c>
      <c r="D592" s="207">
        <v>0.53</v>
      </c>
      <c r="E592" s="208">
        <v>5.29</v>
      </c>
      <c r="F592" s="208">
        <v>2.8037000000000001</v>
      </c>
    </row>
    <row r="593" spans="1:6">
      <c r="A593" s="204" t="s">
        <v>3336</v>
      </c>
      <c r="B593" s="205" t="s">
        <v>3337</v>
      </c>
      <c r="C593" s="206" t="s">
        <v>52</v>
      </c>
      <c r="D593" s="207">
        <v>1.7343999999999999</v>
      </c>
      <c r="E593" s="208">
        <v>6.36</v>
      </c>
      <c r="F593" s="208">
        <v>11.030784000000001</v>
      </c>
    </row>
    <row r="594" spans="1:6">
      <c r="A594" s="204" t="s">
        <v>3419</v>
      </c>
      <c r="B594" s="205" t="s">
        <v>3420</v>
      </c>
      <c r="C594" s="206" t="s">
        <v>28</v>
      </c>
      <c r="D594" s="207">
        <v>0.19270000000000001</v>
      </c>
      <c r="E594" s="208">
        <v>8.17</v>
      </c>
      <c r="F594" s="208">
        <v>1.5743590000000001</v>
      </c>
    </row>
    <row r="595" spans="1:6">
      <c r="A595" s="204" t="s">
        <v>3338</v>
      </c>
      <c r="B595" s="205" t="s">
        <v>3339</v>
      </c>
      <c r="C595" s="206" t="s">
        <v>52</v>
      </c>
      <c r="D595" s="207">
        <v>1.4165000000000001</v>
      </c>
      <c r="E595" s="208">
        <v>1.39</v>
      </c>
      <c r="F595" s="208">
        <v>1.9689350000000001</v>
      </c>
    </row>
    <row r="596" spans="1:6">
      <c r="A596" s="204" t="s">
        <v>81</v>
      </c>
      <c r="B596" s="205" t="s">
        <v>3421</v>
      </c>
      <c r="C596" s="206" t="s">
        <v>52</v>
      </c>
      <c r="D596" s="207">
        <v>3.4689000000000001</v>
      </c>
      <c r="E596" s="208">
        <v>2.0099999999999998</v>
      </c>
      <c r="F596" s="208">
        <v>6.9724890000000004</v>
      </c>
    </row>
    <row r="597" spans="1:6">
      <c r="A597" s="204" t="s">
        <v>3422</v>
      </c>
      <c r="B597" s="205" t="s">
        <v>3423</v>
      </c>
      <c r="C597" s="206" t="s">
        <v>52</v>
      </c>
      <c r="D597" s="207">
        <v>2.0234999999999999</v>
      </c>
      <c r="E597" s="208">
        <v>3.16</v>
      </c>
      <c r="F597" s="208">
        <v>6.3942600000000001</v>
      </c>
    </row>
    <row r="598" spans="1:6">
      <c r="A598" s="204" t="s">
        <v>3424</v>
      </c>
      <c r="B598" s="205" t="s">
        <v>3425</v>
      </c>
      <c r="C598" s="206" t="s">
        <v>28</v>
      </c>
      <c r="D598" s="207">
        <v>0.1734</v>
      </c>
      <c r="E598" s="208">
        <v>6.89</v>
      </c>
      <c r="F598" s="208">
        <v>1.194726</v>
      </c>
    </row>
    <row r="599" spans="1:6">
      <c r="A599" s="204" t="s">
        <v>3426</v>
      </c>
      <c r="B599" s="205" t="s">
        <v>3427</v>
      </c>
      <c r="C599" s="206" t="s">
        <v>28</v>
      </c>
      <c r="D599" s="207">
        <v>5.7799999999999997E-2</v>
      </c>
      <c r="E599" s="208">
        <v>6.22</v>
      </c>
      <c r="F599" s="208">
        <v>0.359516</v>
      </c>
    </row>
    <row r="600" spans="1:6">
      <c r="A600" s="204" t="s">
        <v>128</v>
      </c>
      <c r="B600" s="205" t="s">
        <v>3428</v>
      </c>
      <c r="C600" s="206" t="s">
        <v>28</v>
      </c>
      <c r="D600" s="207">
        <v>7.7100000000000002E-2</v>
      </c>
      <c r="E600" s="208">
        <v>17.920000000000002</v>
      </c>
      <c r="F600" s="208">
        <v>1.381632</v>
      </c>
    </row>
    <row r="601" spans="1:6">
      <c r="A601" s="204" t="s">
        <v>3429</v>
      </c>
      <c r="B601" s="205" t="s">
        <v>3430</v>
      </c>
      <c r="C601" s="206" t="s">
        <v>28</v>
      </c>
      <c r="D601" s="207">
        <v>0.1542</v>
      </c>
      <c r="E601" s="208">
        <v>28.76</v>
      </c>
      <c r="F601" s="208">
        <v>4.4347919999999998</v>
      </c>
    </row>
    <row r="602" spans="1:6">
      <c r="A602" s="204" t="s">
        <v>3340</v>
      </c>
      <c r="B602" s="205" t="s">
        <v>3341</v>
      </c>
      <c r="C602" s="206" t="s">
        <v>28</v>
      </c>
      <c r="D602" s="207">
        <v>0.13489999999999999</v>
      </c>
      <c r="E602" s="208">
        <v>30.01</v>
      </c>
      <c r="F602" s="208">
        <v>4.048349</v>
      </c>
    </row>
    <row r="603" spans="1:6">
      <c r="A603" s="204" t="s">
        <v>3342</v>
      </c>
      <c r="B603" s="205" t="s">
        <v>3343</v>
      </c>
      <c r="C603" s="206" t="s">
        <v>19</v>
      </c>
      <c r="D603" s="207">
        <v>1.3621000000000001</v>
      </c>
      <c r="E603" s="208">
        <v>12.1</v>
      </c>
      <c r="F603" s="208">
        <v>16.48141</v>
      </c>
    </row>
    <row r="604" spans="1:6">
      <c r="A604" s="204" t="s">
        <v>3431</v>
      </c>
      <c r="B604" s="205" t="s">
        <v>3432</v>
      </c>
      <c r="C604" s="206" t="s">
        <v>28</v>
      </c>
      <c r="D604" s="207">
        <v>3.85E-2</v>
      </c>
      <c r="E604" s="208">
        <v>9.82</v>
      </c>
      <c r="F604" s="208">
        <v>0.37807000000000002</v>
      </c>
    </row>
    <row r="605" spans="1:6">
      <c r="A605" s="204" t="s">
        <v>3433</v>
      </c>
      <c r="B605" s="205" t="s">
        <v>3434</v>
      </c>
      <c r="C605" s="206" t="s">
        <v>28</v>
      </c>
      <c r="D605" s="207">
        <v>3.85E-2</v>
      </c>
      <c r="E605" s="208">
        <v>11.01</v>
      </c>
      <c r="F605" s="208">
        <v>0.42388500000000001</v>
      </c>
    </row>
    <row r="606" spans="1:6">
      <c r="A606" s="204" t="s">
        <v>3344</v>
      </c>
      <c r="B606" s="205" t="s">
        <v>3345</v>
      </c>
      <c r="C606" s="206" t="s">
        <v>19</v>
      </c>
      <c r="D606" s="207">
        <v>2.2488000000000001</v>
      </c>
      <c r="E606" s="208">
        <v>43.44</v>
      </c>
      <c r="F606" s="208">
        <v>97.687871999999999</v>
      </c>
    </row>
    <row r="607" spans="1:6">
      <c r="A607" s="204" t="s">
        <v>176</v>
      </c>
      <c r="B607" s="205" t="s">
        <v>2487</v>
      </c>
      <c r="C607" s="206" t="s">
        <v>47</v>
      </c>
      <c r="D607" s="207">
        <v>2.3300000000000001E-2</v>
      </c>
      <c r="E607" s="208">
        <v>47.63</v>
      </c>
      <c r="F607" s="208">
        <v>1.1097790000000001</v>
      </c>
    </row>
    <row r="608" spans="1:6">
      <c r="A608" s="204" t="s">
        <v>3346</v>
      </c>
      <c r="B608" s="205" t="s">
        <v>3347</v>
      </c>
      <c r="C608" s="206" t="s">
        <v>19</v>
      </c>
      <c r="D608" s="207">
        <v>1.3621000000000001</v>
      </c>
      <c r="E608" s="208">
        <v>29.35</v>
      </c>
      <c r="F608" s="208">
        <v>39.977634999999999</v>
      </c>
    </row>
    <row r="609" spans="1:6">
      <c r="A609" s="204" t="s">
        <v>685</v>
      </c>
      <c r="B609" s="205" t="s">
        <v>3348</v>
      </c>
      <c r="C609" s="206" t="s">
        <v>19</v>
      </c>
      <c r="D609" s="207">
        <v>2.8899999999999999E-2</v>
      </c>
      <c r="E609" s="208">
        <v>416.85</v>
      </c>
      <c r="F609" s="208">
        <v>12.046965</v>
      </c>
    </row>
    <row r="610" spans="1:6">
      <c r="A610" s="204" t="s">
        <v>3349</v>
      </c>
      <c r="B610" s="205" t="s">
        <v>3350</v>
      </c>
      <c r="C610" s="206" t="s">
        <v>19</v>
      </c>
      <c r="D610" s="207">
        <v>5.4000000000000003E-3</v>
      </c>
      <c r="E610" s="208">
        <v>10.18</v>
      </c>
      <c r="F610" s="208">
        <v>5.4972E-2</v>
      </c>
    </row>
    <row r="611" spans="1:6">
      <c r="A611" s="204" t="s">
        <v>3351</v>
      </c>
      <c r="B611" s="205" t="s">
        <v>3352</v>
      </c>
      <c r="C611" s="206" t="s">
        <v>19</v>
      </c>
      <c r="D611" s="207">
        <v>1.3559000000000001</v>
      </c>
      <c r="E611" s="208">
        <v>16.98</v>
      </c>
      <c r="F611" s="208">
        <v>23.023181999999998</v>
      </c>
    </row>
    <row r="612" spans="1:6">
      <c r="A612" s="204" t="s">
        <v>3353</v>
      </c>
      <c r="B612" s="205" t="s">
        <v>3354</v>
      </c>
      <c r="C612" s="206" t="s">
        <v>28</v>
      </c>
      <c r="D612" s="207">
        <v>0.28910000000000002</v>
      </c>
      <c r="E612" s="208">
        <v>14.96</v>
      </c>
      <c r="F612" s="208">
        <v>4.3249360000000001</v>
      </c>
    </row>
    <row r="613" spans="1:6">
      <c r="A613" s="204" t="s">
        <v>3435</v>
      </c>
      <c r="B613" s="205" t="s">
        <v>3436</v>
      </c>
      <c r="C613" s="206" t="s">
        <v>28</v>
      </c>
      <c r="D613" s="207">
        <v>0.13489999999999999</v>
      </c>
      <c r="E613" s="208">
        <v>9.44</v>
      </c>
      <c r="F613" s="208">
        <v>1.2734559999999999</v>
      </c>
    </row>
    <row r="614" spans="1:6">
      <c r="A614" s="194" t="s">
        <v>17</v>
      </c>
      <c r="B614" s="195" t="s">
        <v>18</v>
      </c>
      <c r="C614" s="196" t="s">
        <v>19</v>
      </c>
      <c r="D614" s="197"/>
      <c r="E614" s="198"/>
      <c r="F614" s="198">
        <v>486.97</v>
      </c>
    </row>
    <row r="615" spans="1:6">
      <c r="A615" s="209" t="s">
        <v>2111</v>
      </c>
      <c r="B615" s="210" t="s">
        <v>3355</v>
      </c>
      <c r="C615" s="211" t="s">
        <v>912</v>
      </c>
      <c r="D615" s="212">
        <v>3.4799999999999998E-2</v>
      </c>
      <c r="E615" s="213">
        <v>40.15</v>
      </c>
      <c r="F615" s="213">
        <v>1.3972199999999999</v>
      </c>
    </row>
    <row r="616" spans="1:6">
      <c r="A616" s="209" t="s">
        <v>758</v>
      </c>
      <c r="B616" s="210" t="s">
        <v>3437</v>
      </c>
      <c r="C616" s="211" t="s">
        <v>259</v>
      </c>
      <c r="D616" s="212">
        <v>1.7399999999999999E-2</v>
      </c>
      <c r="E616" s="213">
        <v>9.9600000000000009</v>
      </c>
      <c r="F616" s="213">
        <v>0.17330400000000001</v>
      </c>
    </row>
    <row r="617" spans="1:6">
      <c r="A617" s="209" t="s">
        <v>2363</v>
      </c>
      <c r="B617" s="210" t="s">
        <v>3438</v>
      </c>
      <c r="C617" s="211" t="s">
        <v>259</v>
      </c>
      <c r="D617" s="212">
        <v>3.4799999999999998E-2</v>
      </c>
      <c r="E617" s="213">
        <v>13.79</v>
      </c>
      <c r="F617" s="213">
        <v>0.47989199999999999</v>
      </c>
    </row>
    <row r="618" spans="1:6">
      <c r="A618" s="209" t="s">
        <v>1673</v>
      </c>
      <c r="B618" s="210" t="s">
        <v>3316</v>
      </c>
      <c r="C618" s="211" t="s">
        <v>254</v>
      </c>
      <c r="D618" s="212">
        <v>0.85640000000000005</v>
      </c>
      <c r="E618" s="213">
        <v>4.8600000000000003</v>
      </c>
      <c r="F618" s="213">
        <v>4.1621040000000002</v>
      </c>
    </row>
    <row r="619" spans="1:6">
      <c r="A619" s="204" t="s">
        <v>735</v>
      </c>
      <c r="B619" s="205" t="s">
        <v>3439</v>
      </c>
      <c r="C619" s="206" t="s">
        <v>28</v>
      </c>
      <c r="D619" s="207">
        <v>6.9599999999999995E-2</v>
      </c>
      <c r="E619" s="208">
        <v>59.55</v>
      </c>
      <c r="F619" s="208">
        <v>4.1446800000000001</v>
      </c>
    </row>
    <row r="620" spans="1:6">
      <c r="A620" s="209" t="s">
        <v>2195</v>
      </c>
      <c r="B620" s="210" t="s">
        <v>3440</v>
      </c>
      <c r="C620" s="211" t="s">
        <v>918</v>
      </c>
      <c r="D620" s="212">
        <v>5.6399999999999999E-2</v>
      </c>
      <c r="E620" s="213">
        <v>71.849999999999994</v>
      </c>
      <c r="F620" s="213">
        <v>4.0523400000000001</v>
      </c>
    </row>
    <row r="621" spans="1:6">
      <c r="A621" s="209" t="s">
        <v>1811</v>
      </c>
      <c r="B621" s="210" t="s">
        <v>3359</v>
      </c>
      <c r="C621" s="211" t="s">
        <v>918</v>
      </c>
      <c r="D621" s="212">
        <v>0.97619999999999996</v>
      </c>
      <c r="E621" s="213">
        <v>39.869999999999997</v>
      </c>
      <c r="F621" s="213">
        <v>38.921093999999997</v>
      </c>
    </row>
    <row r="622" spans="1:6">
      <c r="A622" s="209" t="s">
        <v>2119</v>
      </c>
      <c r="B622" s="210" t="s">
        <v>3441</v>
      </c>
      <c r="C622" s="211" t="s">
        <v>259</v>
      </c>
      <c r="D622" s="212">
        <v>1.7399999999999999E-2</v>
      </c>
      <c r="E622" s="213">
        <v>406.13</v>
      </c>
      <c r="F622" s="213">
        <v>7.066662</v>
      </c>
    </row>
    <row r="623" spans="1:6">
      <c r="A623" s="209" t="s">
        <v>2341</v>
      </c>
      <c r="B623" s="210" t="s">
        <v>3442</v>
      </c>
      <c r="C623" s="211" t="s">
        <v>259</v>
      </c>
      <c r="D623" s="212">
        <v>3.4799999999999998E-2</v>
      </c>
      <c r="E623" s="213">
        <v>20.98</v>
      </c>
      <c r="F623" s="213">
        <v>0.73010399999999998</v>
      </c>
    </row>
    <row r="624" spans="1:6">
      <c r="A624" s="209" t="s">
        <v>2230</v>
      </c>
      <c r="B624" s="210" t="s">
        <v>3443</v>
      </c>
      <c r="C624" s="211" t="s">
        <v>259</v>
      </c>
      <c r="D624" s="212">
        <v>1.7399999999999999E-2</v>
      </c>
      <c r="E624" s="213">
        <v>148.91999999999999</v>
      </c>
      <c r="F624" s="213">
        <v>2.591208</v>
      </c>
    </row>
    <row r="625" spans="1:6">
      <c r="A625" s="204" t="s">
        <v>3360</v>
      </c>
      <c r="B625" s="205" t="s">
        <v>3361</v>
      </c>
      <c r="C625" s="206" t="s">
        <v>28</v>
      </c>
      <c r="D625" s="207">
        <v>5.2200000000000003E-2</v>
      </c>
      <c r="E625" s="208">
        <v>41.08</v>
      </c>
      <c r="F625" s="208">
        <v>2.1443759999999998</v>
      </c>
    </row>
    <row r="626" spans="1:6">
      <c r="A626" s="204" t="s">
        <v>3362</v>
      </c>
      <c r="B626" s="205" t="s">
        <v>3363</v>
      </c>
      <c r="C626" s="206" t="s">
        <v>52</v>
      </c>
      <c r="D626" s="207">
        <v>0.2611</v>
      </c>
      <c r="E626" s="208">
        <v>10.49</v>
      </c>
      <c r="F626" s="208">
        <v>2.7389389999999998</v>
      </c>
    </row>
    <row r="627" spans="1:6">
      <c r="A627" s="204" t="s">
        <v>3444</v>
      </c>
      <c r="B627" s="205" t="s">
        <v>3445</v>
      </c>
      <c r="C627" s="206" t="s">
        <v>19</v>
      </c>
      <c r="D627" s="207">
        <v>0.51339999999999997</v>
      </c>
      <c r="E627" s="208">
        <v>34.9</v>
      </c>
      <c r="F627" s="208">
        <v>17.917660000000001</v>
      </c>
    </row>
    <row r="628" spans="1:6">
      <c r="A628" s="204" t="s">
        <v>3320</v>
      </c>
      <c r="B628" s="205" t="s">
        <v>3321</v>
      </c>
      <c r="C628" s="206" t="s">
        <v>28</v>
      </c>
      <c r="D628" s="207">
        <v>0.13919999999999999</v>
      </c>
      <c r="E628" s="208">
        <v>89.9</v>
      </c>
      <c r="F628" s="208">
        <v>12.51408</v>
      </c>
    </row>
    <row r="629" spans="1:6">
      <c r="A629" s="204" t="s">
        <v>3322</v>
      </c>
      <c r="B629" s="205" t="s">
        <v>3323</v>
      </c>
      <c r="C629" s="206" t="s">
        <v>47</v>
      </c>
      <c r="D629" s="207">
        <v>7.1999999999999998E-3</v>
      </c>
      <c r="E629" s="208">
        <v>36.119999999999997</v>
      </c>
      <c r="F629" s="208">
        <v>0.26006400000000002</v>
      </c>
    </row>
    <row r="630" spans="1:6">
      <c r="A630" s="204" t="s">
        <v>2984</v>
      </c>
      <c r="B630" s="205" t="s">
        <v>2985</v>
      </c>
      <c r="C630" s="206" t="s">
        <v>28</v>
      </c>
      <c r="D630" s="207">
        <v>0.10440000000000001</v>
      </c>
      <c r="E630" s="208">
        <v>13.35</v>
      </c>
      <c r="F630" s="208">
        <v>1.39374</v>
      </c>
    </row>
    <row r="631" spans="1:6">
      <c r="A631" s="204" t="s">
        <v>3368</v>
      </c>
      <c r="B631" s="205" t="s">
        <v>3369</v>
      </c>
      <c r="C631" s="206" t="s">
        <v>28</v>
      </c>
      <c r="D631" s="207">
        <v>3.4799999999999998E-2</v>
      </c>
      <c r="E631" s="208">
        <v>159.06</v>
      </c>
      <c r="F631" s="208">
        <v>5.5352880000000004</v>
      </c>
    </row>
    <row r="632" spans="1:6">
      <c r="A632" s="204" t="s">
        <v>105</v>
      </c>
      <c r="B632" s="205" t="s">
        <v>3372</v>
      </c>
      <c r="C632" s="206" t="s">
        <v>28</v>
      </c>
      <c r="D632" s="207">
        <v>5.2200000000000003E-2</v>
      </c>
      <c r="E632" s="208">
        <v>37.06</v>
      </c>
      <c r="F632" s="208">
        <v>1.9345319999999999</v>
      </c>
    </row>
    <row r="633" spans="1:6">
      <c r="A633" s="204" t="s">
        <v>3324</v>
      </c>
      <c r="B633" s="205" t="s">
        <v>3325</v>
      </c>
      <c r="C633" s="206" t="s">
        <v>47</v>
      </c>
      <c r="D633" s="207">
        <v>2.86E-2</v>
      </c>
      <c r="E633" s="208">
        <v>246.06</v>
      </c>
      <c r="F633" s="208">
        <v>7.0373159999999997</v>
      </c>
    </row>
    <row r="634" spans="1:6">
      <c r="A634" s="204" t="s">
        <v>660</v>
      </c>
      <c r="B634" s="205" t="s">
        <v>3375</v>
      </c>
      <c r="C634" s="206" t="s">
        <v>19</v>
      </c>
      <c r="D634" s="207">
        <v>0.18940000000000001</v>
      </c>
      <c r="E634" s="208">
        <v>29.58</v>
      </c>
      <c r="F634" s="208">
        <v>5.6024520000000004</v>
      </c>
    </row>
    <row r="635" spans="1:6">
      <c r="A635" s="204" t="s">
        <v>3446</v>
      </c>
      <c r="B635" s="205" t="s">
        <v>3447</v>
      </c>
      <c r="C635" s="206" t="s">
        <v>28</v>
      </c>
      <c r="D635" s="207">
        <v>1.7399999999999999E-2</v>
      </c>
      <c r="E635" s="208">
        <v>58.01</v>
      </c>
      <c r="F635" s="208">
        <v>1.009374</v>
      </c>
    </row>
    <row r="636" spans="1:6">
      <c r="A636" s="204" t="s">
        <v>3378</v>
      </c>
      <c r="B636" s="205" t="s">
        <v>3379</v>
      </c>
      <c r="C636" s="206" t="s">
        <v>28</v>
      </c>
      <c r="D636" s="207">
        <v>5.2200000000000003E-2</v>
      </c>
      <c r="E636" s="208">
        <v>395.56</v>
      </c>
      <c r="F636" s="208">
        <v>20.648232</v>
      </c>
    </row>
    <row r="637" spans="1:6">
      <c r="A637" s="204" t="s">
        <v>716</v>
      </c>
      <c r="B637" s="205" t="s">
        <v>3382</v>
      </c>
      <c r="C637" s="206" t="s">
        <v>28</v>
      </c>
      <c r="D637" s="207">
        <v>5.2200000000000003E-2</v>
      </c>
      <c r="E637" s="208">
        <v>172.73</v>
      </c>
      <c r="F637" s="208">
        <v>9.0165059999999997</v>
      </c>
    </row>
    <row r="638" spans="1:6">
      <c r="A638" s="204" t="s">
        <v>3448</v>
      </c>
      <c r="B638" s="205" t="s">
        <v>3449</v>
      </c>
      <c r="C638" s="206" t="s">
        <v>19</v>
      </c>
      <c r="D638" s="207">
        <v>0.1681</v>
      </c>
      <c r="E638" s="208">
        <v>36.200000000000003</v>
      </c>
      <c r="F638" s="208">
        <v>6.0852199999999996</v>
      </c>
    </row>
    <row r="639" spans="1:6">
      <c r="A639" s="204" t="s">
        <v>3383</v>
      </c>
      <c r="B639" s="205" t="s">
        <v>3384</v>
      </c>
      <c r="C639" s="206" t="s">
        <v>19</v>
      </c>
      <c r="D639" s="207">
        <v>0.76790000000000003</v>
      </c>
      <c r="E639" s="208">
        <v>6.58</v>
      </c>
      <c r="F639" s="208">
        <v>5.0527819999999997</v>
      </c>
    </row>
    <row r="640" spans="1:6">
      <c r="A640" s="204" t="s">
        <v>3450</v>
      </c>
      <c r="B640" s="205" t="s">
        <v>3451</v>
      </c>
      <c r="C640" s="206" t="s">
        <v>19</v>
      </c>
      <c r="D640" s="207">
        <v>0.1681</v>
      </c>
      <c r="E640" s="208">
        <v>8.2899999999999991</v>
      </c>
      <c r="F640" s="208">
        <v>1.3935489999999999</v>
      </c>
    </row>
    <row r="641" spans="1:6">
      <c r="A641" s="204" t="s">
        <v>3326</v>
      </c>
      <c r="B641" s="205" t="s">
        <v>3327</v>
      </c>
      <c r="C641" s="206" t="s">
        <v>19</v>
      </c>
      <c r="D641" s="207">
        <v>2.4441999999999999</v>
      </c>
      <c r="E641" s="208">
        <v>7.13</v>
      </c>
      <c r="F641" s="208">
        <v>17.427146</v>
      </c>
    </row>
    <row r="642" spans="1:6">
      <c r="A642" s="204" t="s">
        <v>3385</v>
      </c>
      <c r="B642" s="205" t="s">
        <v>3386</v>
      </c>
      <c r="C642" s="206" t="s">
        <v>19</v>
      </c>
      <c r="D642" s="207">
        <v>0.46750000000000003</v>
      </c>
      <c r="E642" s="208">
        <v>53.58</v>
      </c>
      <c r="F642" s="208">
        <v>25.048649999999999</v>
      </c>
    </row>
    <row r="643" spans="1:6">
      <c r="A643" s="204" t="s">
        <v>3387</v>
      </c>
      <c r="B643" s="205" t="s">
        <v>3388</v>
      </c>
      <c r="C643" s="206" t="s">
        <v>19</v>
      </c>
      <c r="D643" s="207">
        <v>0.46279999999999999</v>
      </c>
      <c r="E643" s="208">
        <v>32.61</v>
      </c>
      <c r="F643" s="208">
        <v>15.091908</v>
      </c>
    </row>
    <row r="644" spans="1:6">
      <c r="A644" s="204" t="s">
        <v>3389</v>
      </c>
      <c r="B644" s="205" t="s">
        <v>3390</v>
      </c>
      <c r="C644" s="206" t="s">
        <v>19</v>
      </c>
      <c r="D644" s="207">
        <v>0.76790000000000003</v>
      </c>
      <c r="E644" s="208">
        <v>22.21</v>
      </c>
      <c r="F644" s="208">
        <v>17.055059</v>
      </c>
    </row>
    <row r="645" spans="1:6">
      <c r="A645" s="204" t="s">
        <v>3452</v>
      </c>
      <c r="B645" s="205" t="s">
        <v>3453</v>
      </c>
      <c r="C645" s="206" t="s">
        <v>28</v>
      </c>
      <c r="D645" s="207">
        <v>6.9599999999999995E-2</v>
      </c>
      <c r="E645" s="208">
        <v>7.25</v>
      </c>
      <c r="F645" s="208">
        <v>0.50460000000000005</v>
      </c>
    </row>
    <row r="646" spans="1:6">
      <c r="A646" s="204" t="s">
        <v>3393</v>
      </c>
      <c r="B646" s="205" t="s">
        <v>3394</v>
      </c>
      <c r="C646" s="206" t="s">
        <v>52</v>
      </c>
      <c r="D646" s="207">
        <v>0.16309999999999999</v>
      </c>
      <c r="E646" s="208">
        <v>12.2</v>
      </c>
      <c r="F646" s="208">
        <v>1.9898199999999999</v>
      </c>
    </row>
    <row r="647" spans="1:6">
      <c r="A647" s="204" t="s">
        <v>3395</v>
      </c>
      <c r="B647" s="205" t="s">
        <v>3396</v>
      </c>
      <c r="C647" s="206" t="s">
        <v>52</v>
      </c>
      <c r="D647" s="207">
        <v>0.2235</v>
      </c>
      <c r="E647" s="208">
        <v>17.899999999999999</v>
      </c>
      <c r="F647" s="208">
        <v>4.0006500000000003</v>
      </c>
    </row>
    <row r="648" spans="1:6">
      <c r="A648" s="204" t="s">
        <v>3397</v>
      </c>
      <c r="B648" s="205" t="s">
        <v>3398</v>
      </c>
      <c r="C648" s="206" t="s">
        <v>52</v>
      </c>
      <c r="D648" s="207">
        <v>4.7E-2</v>
      </c>
      <c r="E648" s="208">
        <v>34.49</v>
      </c>
      <c r="F648" s="208">
        <v>1.62103</v>
      </c>
    </row>
    <row r="649" spans="1:6">
      <c r="A649" s="204" t="s">
        <v>3399</v>
      </c>
      <c r="B649" s="205" t="s">
        <v>3400</v>
      </c>
      <c r="C649" s="206" t="s">
        <v>28</v>
      </c>
      <c r="D649" s="207">
        <v>0.17399999999999999</v>
      </c>
      <c r="E649" s="208">
        <v>5.0599999999999996</v>
      </c>
      <c r="F649" s="208">
        <v>0.88044</v>
      </c>
    </row>
    <row r="650" spans="1:6">
      <c r="A650" s="204" t="s">
        <v>3403</v>
      </c>
      <c r="B650" s="205" t="s">
        <v>3404</v>
      </c>
      <c r="C650" s="206" t="s">
        <v>28</v>
      </c>
      <c r="D650" s="207">
        <v>1.7399999999999999E-2</v>
      </c>
      <c r="E650" s="208">
        <v>6.68</v>
      </c>
      <c r="F650" s="208">
        <v>0.116232</v>
      </c>
    </row>
    <row r="651" spans="1:6">
      <c r="A651" s="204" t="s">
        <v>3405</v>
      </c>
      <c r="B651" s="205" t="s">
        <v>3406</v>
      </c>
      <c r="C651" s="206" t="s">
        <v>28</v>
      </c>
      <c r="D651" s="207">
        <v>5.2200000000000003E-2</v>
      </c>
      <c r="E651" s="208">
        <v>23.64</v>
      </c>
      <c r="F651" s="208">
        <v>1.234008</v>
      </c>
    </row>
    <row r="652" spans="1:6">
      <c r="A652" s="204" t="s">
        <v>3407</v>
      </c>
      <c r="B652" s="205" t="s">
        <v>3408</v>
      </c>
      <c r="C652" s="206" t="s">
        <v>28</v>
      </c>
      <c r="D652" s="207">
        <v>1.7399999999999999E-2</v>
      </c>
      <c r="E652" s="208">
        <v>11.93</v>
      </c>
      <c r="F652" s="208">
        <v>0.20758199999999999</v>
      </c>
    </row>
    <row r="653" spans="1:6">
      <c r="A653" s="204" t="s">
        <v>3411</v>
      </c>
      <c r="B653" s="205" t="s">
        <v>3412</v>
      </c>
      <c r="C653" s="206" t="s">
        <v>28</v>
      </c>
      <c r="D653" s="207">
        <v>0.17399999999999999</v>
      </c>
      <c r="E653" s="208">
        <v>88.94</v>
      </c>
      <c r="F653" s="208">
        <v>15.47556</v>
      </c>
    </row>
    <row r="654" spans="1:6">
      <c r="A654" s="204" t="s">
        <v>3454</v>
      </c>
      <c r="B654" s="205" t="s">
        <v>3455</v>
      </c>
      <c r="C654" s="206" t="s">
        <v>28</v>
      </c>
      <c r="D654" s="207">
        <v>6.9599999999999995E-2</v>
      </c>
      <c r="E654" s="208">
        <v>28.56</v>
      </c>
      <c r="F654" s="208">
        <v>1.987776</v>
      </c>
    </row>
    <row r="655" spans="1:6">
      <c r="A655" s="204" t="s">
        <v>3413</v>
      </c>
      <c r="B655" s="205" t="s">
        <v>3414</v>
      </c>
      <c r="C655" s="206" t="s">
        <v>52</v>
      </c>
      <c r="D655" s="207">
        <v>7.22E-2</v>
      </c>
      <c r="E655" s="208">
        <v>8.4700000000000006</v>
      </c>
      <c r="F655" s="208">
        <v>0.61153400000000002</v>
      </c>
    </row>
    <row r="656" spans="1:6">
      <c r="A656" s="204" t="s">
        <v>3415</v>
      </c>
      <c r="B656" s="205" t="s">
        <v>3416</v>
      </c>
      <c r="C656" s="206" t="s">
        <v>52</v>
      </c>
      <c r="D656" s="207">
        <v>7.22E-2</v>
      </c>
      <c r="E656" s="208">
        <v>8.26</v>
      </c>
      <c r="F656" s="208">
        <v>0.59637200000000001</v>
      </c>
    </row>
    <row r="657" spans="1:6">
      <c r="A657" s="204" t="s">
        <v>693</v>
      </c>
      <c r="B657" s="205" t="s">
        <v>3418</v>
      </c>
      <c r="C657" s="206" t="s">
        <v>28</v>
      </c>
      <c r="D657" s="207">
        <v>3.4799999999999998E-2</v>
      </c>
      <c r="E657" s="208">
        <v>293.85000000000002</v>
      </c>
      <c r="F657" s="208">
        <v>10.22598</v>
      </c>
    </row>
    <row r="658" spans="1:6">
      <c r="A658" s="204" t="s">
        <v>3328</v>
      </c>
      <c r="B658" s="205" t="s">
        <v>3329</v>
      </c>
      <c r="C658" s="206" t="s">
        <v>52</v>
      </c>
      <c r="D658" s="207">
        <v>0.4612</v>
      </c>
      <c r="E658" s="208">
        <v>1.59</v>
      </c>
      <c r="F658" s="208">
        <v>0.73330799999999996</v>
      </c>
    </row>
    <row r="659" spans="1:6">
      <c r="A659" s="204" t="s">
        <v>3330</v>
      </c>
      <c r="B659" s="205" t="s">
        <v>3331</v>
      </c>
      <c r="C659" s="206" t="s">
        <v>52</v>
      </c>
      <c r="D659" s="207">
        <v>0.1827</v>
      </c>
      <c r="E659" s="208">
        <v>0.8</v>
      </c>
      <c r="F659" s="208">
        <v>0.14616000000000001</v>
      </c>
    </row>
    <row r="660" spans="1:6">
      <c r="A660" s="204" t="s">
        <v>705</v>
      </c>
      <c r="B660" s="205" t="s">
        <v>3456</v>
      </c>
      <c r="C660" s="206" t="s">
        <v>28</v>
      </c>
      <c r="D660" s="207">
        <v>5.2200000000000003E-2</v>
      </c>
      <c r="E660" s="208">
        <v>47.35</v>
      </c>
      <c r="F660" s="208">
        <v>2.47167</v>
      </c>
    </row>
    <row r="661" spans="1:6">
      <c r="A661" s="204" t="s">
        <v>3334</v>
      </c>
      <c r="B661" s="205" t="s">
        <v>3335</v>
      </c>
      <c r="C661" s="206" t="s">
        <v>52</v>
      </c>
      <c r="D661" s="207">
        <v>0.33069999999999999</v>
      </c>
      <c r="E661" s="208">
        <v>5.29</v>
      </c>
      <c r="F661" s="208">
        <v>1.749403</v>
      </c>
    </row>
    <row r="662" spans="1:6">
      <c r="A662" s="204" t="s">
        <v>3457</v>
      </c>
      <c r="B662" s="205" t="s">
        <v>3458</v>
      </c>
      <c r="C662" s="206" t="s">
        <v>52</v>
      </c>
      <c r="D662" s="207">
        <v>0.1305</v>
      </c>
      <c r="E662" s="208">
        <v>6.24</v>
      </c>
      <c r="F662" s="208">
        <v>0.81432000000000004</v>
      </c>
    </row>
    <row r="663" spans="1:6">
      <c r="A663" s="204" t="s">
        <v>3336</v>
      </c>
      <c r="B663" s="205" t="s">
        <v>3337</v>
      </c>
      <c r="C663" s="206" t="s">
        <v>52</v>
      </c>
      <c r="D663" s="207">
        <v>0.15659999999999999</v>
      </c>
      <c r="E663" s="208">
        <v>6.36</v>
      </c>
      <c r="F663" s="208">
        <v>0.99597599999999997</v>
      </c>
    </row>
    <row r="664" spans="1:6">
      <c r="A664" s="204" t="s">
        <v>50</v>
      </c>
      <c r="B664" s="205" t="s">
        <v>3459</v>
      </c>
      <c r="C664" s="206" t="s">
        <v>52</v>
      </c>
      <c r="D664" s="207">
        <v>2.6100000000000002E-2</v>
      </c>
      <c r="E664" s="208">
        <v>7.34</v>
      </c>
      <c r="F664" s="208">
        <v>0.19157399999999999</v>
      </c>
    </row>
    <row r="665" spans="1:6">
      <c r="A665" s="204" t="s">
        <v>3460</v>
      </c>
      <c r="B665" s="205" t="s">
        <v>3461</v>
      </c>
      <c r="C665" s="206" t="s">
        <v>28</v>
      </c>
      <c r="D665" s="207">
        <v>3.4799999999999998E-2</v>
      </c>
      <c r="E665" s="208">
        <v>3.97</v>
      </c>
      <c r="F665" s="208">
        <v>0.138156</v>
      </c>
    </row>
    <row r="666" spans="1:6">
      <c r="A666" s="204" t="s">
        <v>3462</v>
      </c>
      <c r="B666" s="205" t="s">
        <v>3463</v>
      </c>
      <c r="C666" s="206" t="s">
        <v>28</v>
      </c>
      <c r="D666" s="207">
        <v>3.4799999999999998E-2</v>
      </c>
      <c r="E666" s="208">
        <v>4.84</v>
      </c>
      <c r="F666" s="208">
        <v>0.168432</v>
      </c>
    </row>
    <row r="667" spans="1:6">
      <c r="A667" s="204" t="s">
        <v>3464</v>
      </c>
      <c r="B667" s="205" t="s">
        <v>3465</v>
      </c>
      <c r="C667" s="206" t="s">
        <v>28</v>
      </c>
      <c r="D667" s="207">
        <v>1.7399999999999999E-2</v>
      </c>
      <c r="E667" s="208">
        <v>6.52</v>
      </c>
      <c r="F667" s="208">
        <v>0.11344799999999999</v>
      </c>
    </row>
    <row r="668" spans="1:6">
      <c r="A668" s="204" t="s">
        <v>3419</v>
      </c>
      <c r="B668" s="205" t="s">
        <v>3420</v>
      </c>
      <c r="C668" s="206" t="s">
        <v>28</v>
      </c>
      <c r="D668" s="207">
        <v>6.9599999999999995E-2</v>
      </c>
      <c r="E668" s="208">
        <v>8.17</v>
      </c>
      <c r="F668" s="208">
        <v>0.56863200000000003</v>
      </c>
    </row>
    <row r="669" spans="1:6">
      <c r="A669" s="204" t="s">
        <v>3338</v>
      </c>
      <c r="B669" s="205" t="s">
        <v>3339</v>
      </c>
      <c r="C669" s="206" t="s">
        <v>52</v>
      </c>
      <c r="D669" s="207">
        <v>1.2529999999999999</v>
      </c>
      <c r="E669" s="208">
        <v>1.39</v>
      </c>
      <c r="F669" s="208">
        <v>1.7416700000000001</v>
      </c>
    </row>
    <row r="670" spans="1:6">
      <c r="A670" s="204" t="s">
        <v>81</v>
      </c>
      <c r="B670" s="205" t="s">
        <v>3421</v>
      </c>
      <c r="C670" s="206" t="s">
        <v>52</v>
      </c>
      <c r="D670" s="207">
        <v>0.46989999999999998</v>
      </c>
      <c r="E670" s="208">
        <v>2.0099999999999998</v>
      </c>
      <c r="F670" s="208">
        <v>0.94449899999999998</v>
      </c>
    </row>
    <row r="671" spans="1:6">
      <c r="A671" s="204" t="s">
        <v>3422</v>
      </c>
      <c r="B671" s="205" t="s">
        <v>3423</v>
      </c>
      <c r="C671" s="206" t="s">
        <v>52</v>
      </c>
      <c r="D671" s="207">
        <v>1.0442</v>
      </c>
      <c r="E671" s="208">
        <v>3.16</v>
      </c>
      <c r="F671" s="208">
        <v>3.2996720000000002</v>
      </c>
    </row>
    <row r="672" spans="1:6">
      <c r="A672" s="204" t="s">
        <v>3424</v>
      </c>
      <c r="B672" s="205" t="s">
        <v>3425</v>
      </c>
      <c r="C672" s="206" t="s">
        <v>28</v>
      </c>
      <c r="D672" s="207">
        <v>0.13919999999999999</v>
      </c>
      <c r="E672" s="208">
        <v>6.89</v>
      </c>
      <c r="F672" s="208">
        <v>0.95908800000000005</v>
      </c>
    </row>
    <row r="673" spans="1:6">
      <c r="A673" s="204" t="s">
        <v>126</v>
      </c>
      <c r="B673" s="205" t="s">
        <v>3466</v>
      </c>
      <c r="C673" s="206" t="s">
        <v>28</v>
      </c>
      <c r="D673" s="207">
        <v>1.7399999999999999E-2</v>
      </c>
      <c r="E673" s="208">
        <v>26.84</v>
      </c>
      <c r="F673" s="208">
        <v>0.46701599999999999</v>
      </c>
    </row>
    <row r="674" spans="1:6">
      <c r="A674" s="204" t="s">
        <v>3467</v>
      </c>
      <c r="B674" s="205" t="s">
        <v>3468</v>
      </c>
      <c r="C674" s="206" t="s">
        <v>28</v>
      </c>
      <c r="D674" s="207">
        <v>1.7399999999999999E-2</v>
      </c>
      <c r="E674" s="208">
        <v>36.74</v>
      </c>
      <c r="F674" s="208">
        <v>0.63927599999999996</v>
      </c>
    </row>
    <row r="675" spans="1:6">
      <c r="A675" s="204" t="s">
        <v>128</v>
      </c>
      <c r="B675" s="205" t="s">
        <v>3428</v>
      </c>
      <c r="C675" s="206" t="s">
        <v>28</v>
      </c>
      <c r="D675" s="207">
        <v>3.4799999999999998E-2</v>
      </c>
      <c r="E675" s="208">
        <v>17.920000000000002</v>
      </c>
      <c r="F675" s="208">
        <v>0.62361599999999995</v>
      </c>
    </row>
    <row r="676" spans="1:6">
      <c r="A676" s="204" t="s">
        <v>3342</v>
      </c>
      <c r="B676" s="205" t="s">
        <v>3343</v>
      </c>
      <c r="C676" s="206" t="s">
        <v>19</v>
      </c>
      <c r="D676" s="207">
        <v>1.3566</v>
      </c>
      <c r="E676" s="208">
        <v>12.1</v>
      </c>
      <c r="F676" s="208">
        <v>16.414860000000001</v>
      </c>
    </row>
    <row r="677" spans="1:6">
      <c r="A677" s="204" t="s">
        <v>3344</v>
      </c>
      <c r="B677" s="205" t="s">
        <v>3345</v>
      </c>
      <c r="C677" s="206" t="s">
        <v>19</v>
      </c>
      <c r="D677" s="207">
        <v>1.6976</v>
      </c>
      <c r="E677" s="208">
        <v>43.44</v>
      </c>
      <c r="F677" s="208">
        <v>73.743744000000007</v>
      </c>
    </row>
    <row r="678" spans="1:6">
      <c r="A678" s="204" t="s">
        <v>176</v>
      </c>
      <c r="B678" s="205" t="s">
        <v>2487</v>
      </c>
      <c r="C678" s="206" t="s">
        <v>47</v>
      </c>
      <c r="D678" s="207">
        <v>2.7900000000000001E-2</v>
      </c>
      <c r="E678" s="208">
        <v>47.63</v>
      </c>
      <c r="F678" s="208">
        <v>1.3288770000000001</v>
      </c>
    </row>
    <row r="679" spans="1:6">
      <c r="A679" s="204" t="s">
        <v>3346</v>
      </c>
      <c r="B679" s="205" t="s">
        <v>3347</v>
      </c>
      <c r="C679" s="206" t="s">
        <v>19</v>
      </c>
      <c r="D679" s="207">
        <v>1.3566</v>
      </c>
      <c r="E679" s="208">
        <v>29.35</v>
      </c>
      <c r="F679" s="208">
        <v>39.816209999999998</v>
      </c>
    </row>
    <row r="680" spans="1:6">
      <c r="A680" s="204" t="s">
        <v>685</v>
      </c>
      <c r="B680" s="205" t="s">
        <v>3348</v>
      </c>
      <c r="C680" s="206" t="s">
        <v>19</v>
      </c>
      <c r="D680" s="207">
        <v>9.0499999999999997E-2</v>
      </c>
      <c r="E680" s="208">
        <v>416.85</v>
      </c>
      <c r="F680" s="208">
        <v>37.724924999999999</v>
      </c>
    </row>
    <row r="681" spans="1:6">
      <c r="A681" s="204" t="s">
        <v>3349</v>
      </c>
      <c r="B681" s="205" t="s">
        <v>3350</v>
      </c>
      <c r="C681" s="206" t="s">
        <v>19</v>
      </c>
      <c r="D681" s="207">
        <v>6.4000000000000003E-3</v>
      </c>
      <c r="E681" s="208">
        <v>10.18</v>
      </c>
      <c r="F681" s="208">
        <v>6.5152000000000002E-2</v>
      </c>
    </row>
    <row r="682" spans="1:6">
      <c r="A682" s="204" t="s">
        <v>3351</v>
      </c>
      <c r="B682" s="205" t="s">
        <v>3352</v>
      </c>
      <c r="C682" s="206" t="s">
        <v>19</v>
      </c>
      <c r="D682" s="207">
        <v>1.3328</v>
      </c>
      <c r="E682" s="208">
        <v>16.98</v>
      </c>
      <c r="F682" s="208">
        <v>22.630944</v>
      </c>
    </row>
    <row r="683" spans="1:6">
      <c r="A683" s="204" t="s">
        <v>3353</v>
      </c>
      <c r="B683" s="205" t="s">
        <v>3354</v>
      </c>
      <c r="C683" s="206" t="s">
        <v>28</v>
      </c>
      <c r="D683" s="207">
        <v>1.7399999999999999E-2</v>
      </c>
      <c r="E683" s="208">
        <v>14.96</v>
      </c>
      <c r="F683" s="208">
        <v>0.26030399999999998</v>
      </c>
    </row>
    <row r="684" spans="1:6">
      <c r="A684" s="204" t="s">
        <v>3435</v>
      </c>
      <c r="B684" s="205" t="s">
        <v>3436</v>
      </c>
      <c r="C684" s="206" t="s">
        <v>28</v>
      </c>
      <c r="D684" s="207">
        <v>5.2200000000000003E-2</v>
      </c>
      <c r="E684" s="208">
        <v>9.44</v>
      </c>
      <c r="F684" s="208">
        <v>0.49276799999999998</v>
      </c>
    </row>
    <row r="685" spans="1:6">
      <c r="A685" s="194" t="s">
        <v>881</v>
      </c>
      <c r="B685" s="195" t="s">
        <v>882</v>
      </c>
      <c r="C685" s="196" t="s">
        <v>52</v>
      </c>
      <c r="D685" s="197"/>
      <c r="E685" s="198"/>
      <c r="F685" s="198">
        <v>30.21</v>
      </c>
    </row>
    <row r="686" spans="1:6">
      <c r="A686" s="209" t="s">
        <v>1644</v>
      </c>
      <c r="B686" s="210" t="s">
        <v>2500</v>
      </c>
      <c r="C686" s="211" t="s">
        <v>1059</v>
      </c>
      <c r="D686" s="212">
        <v>0.01</v>
      </c>
      <c r="E686" s="213">
        <v>60</v>
      </c>
      <c r="F686" s="213">
        <v>0.6</v>
      </c>
    </row>
    <row r="687" spans="1:6">
      <c r="A687" s="209" t="s">
        <v>1780</v>
      </c>
      <c r="B687" s="210" t="s">
        <v>3469</v>
      </c>
      <c r="C687" s="211" t="s">
        <v>254</v>
      </c>
      <c r="D687" s="212">
        <v>0.2</v>
      </c>
      <c r="E687" s="213">
        <v>0.63</v>
      </c>
      <c r="F687" s="213">
        <v>0.126</v>
      </c>
    </row>
    <row r="688" spans="1:6">
      <c r="A688" s="209" t="s">
        <v>1636</v>
      </c>
      <c r="B688" s="210" t="s">
        <v>3302</v>
      </c>
      <c r="C688" s="211" t="s">
        <v>254</v>
      </c>
      <c r="D688" s="212">
        <v>0.125</v>
      </c>
      <c r="E688" s="213">
        <v>14.79</v>
      </c>
      <c r="F688" s="213">
        <v>1.8487499999999999</v>
      </c>
    </row>
    <row r="689" spans="1:6">
      <c r="A689" s="209" t="s">
        <v>1677</v>
      </c>
      <c r="B689" s="210" t="s">
        <v>3470</v>
      </c>
      <c r="C689" s="211" t="s">
        <v>1059</v>
      </c>
      <c r="D689" s="212">
        <v>5.6000000000000001E-2</v>
      </c>
      <c r="E689" s="213">
        <v>237.26</v>
      </c>
      <c r="F689" s="213">
        <v>13.28656</v>
      </c>
    </row>
    <row r="690" spans="1:6">
      <c r="A690" s="204" t="s">
        <v>2459</v>
      </c>
      <c r="B690" s="205" t="s">
        <v>2460</v>
      </c>
      <c r="C690" s="206" t="s">
        <v>224</v>
      </c>
      <c r="D690" s="207">
        <v>0.498</v>
      </c>
      <c r="E690" s="208">
        <v>16.84</v>
      </c>
      <c r="F690" s="208">
        <v>8.3863199999999996</v>
      </c>
    </row>
    <row r="691" spans="1:6">
      <c r="A691" s="204" t="s">
        <v>2461</v>
      </c>
      <c r="B691" s="205" t="s">
        <v>2462</v>
      </c>
      <c r="C691" s="206" t="s">
        <v>224</v>
      </c>
      <c r="D691" s="207">
        <v>0.498</v>
      </c>
      <c r="E691" s="208">
        <v>12.04</v>
      </c>
      <c r="F691" s="208">
        <v>5.9959199999999999</v>
      </c>
    </row>
    <row r="692" spans="1:6">
      <c r="A692" s="194" t="s">
        <v>705</v>
      </c>
      <c r="B692" s="195" t="s">
        <v>706</v>
      </c>
      <c r="C692" s="196" t="s">
        <v>28</v>
      </c>
      <c r="D692" s="197"/>
      <c r="E692" s="198"/>
      <c r="F692" s="198">
        <v>47.35</v>
      </c>
    </row>
    <row r="693" spans="1:6">
      <c r="A693" s="209" t="s">
        <v>2109</v>
      </c>
      <c r="B693" s="210" t="s">
        <v>3356</v>
      </c>
      <c r="C693" s="211" t="s">
        <v>912</v>
      </c>
      <c r="D693" s="212">
        <v>1</v>
      </c>
      <c r="E693" s="213">
        <v>30.04</v>
      </c>
      <c r="F693" s="213">
        <v>30.04</v>
      </c>
    </row>
    <row r="694" spans="1:6">
      <c r="A694" s="204" t="s">
        <v>3471</v>
      </c>
      <c r="B694" s="205" t="s">
        <v>3472</v>
      </c>
      <c r="C694" s="206" t="s">
        <v>224</v>
      </c>
      <c r="D694" s="207">
        <v>0.76700000000000002</v>
      </c>
      <c r="E694" s="208">
        <v>16.55</v>
      </c>
      <c r="F694" s="208">
        <v>12.693849999999999</v>
      </c>
    </row>
    <row r="695" spans="1:6">
      <c r="A695" s="204" t="s">
        <v>2461</v>
      </c>
      <c r="B695" s="205" t="s">
        <v>2462</v>
      </c>
      <c r="C695" s="206" t="s">
        <v>224</v>
      </c>
      <c r="D695" s="207">
        <v>0.38400000000000001</v>
      </c>
      <c r="E695" s="208">
        <v>12.04</v>
      </c>
      <c r="F695" s="208">
        <v>4.6233599999999999</v>
      </c>
    </row>
    <row r="696" spans="1:6">
      <c r="A696" s="194" t="s">
        <v>707</v>
      </c>
      <c r="B696" s="195" t="s">
        <v>708</v>
      </c>
      <c r="C696" s="196" t="s">
        <v>28</v>
      </c>
      <c r="D696" s="197"/>
      <c r="E696" s="198"/>
      <c r="F696" s="198">
        <v>49.77</v>
      </c>
    </row>
    <row r="697" spans="1:6">
      <c r="A697" s="209" t="s">
        <v>2037</v>
      </c>
      <c r="B697" s="210" t="s">
        <v>3473</v>
      </c>
      <c r="C697" s="211" t="s">
        <v>912</v>
      </c>
      <c r="D697" s="212">
        <v>1</v>
      </c>
      <c r="E697" s="213">
        <v>32.46</v>
      </c>
      <c r="F697" s="213">
        <v>32.46</v>
      </c>
    </row>
    <row r="698" spans="1:6">
      <c r="A698" s="204" t="s">
        <v>3471</v>
      </c>
      <c r="B698" s="205" t="s">
        <v>3472</v>
      </c>
      <c r="C698" s="206" t="s">
        <v>224</v>
      </c>
      <c r="D698" s="207">
        <v>0.76700000000000002</v>
      </c>
      <c r="E698" s="208">
        <v>16.55</v>
      </c>
      <c r="F698" s="208">
        <v>12.693849999999999</v>
      </c>
    </row>
    <row r="699" spans="1:6">
      <c r="A699" s="204" t="s">
        <v>2461</v>
      </c>
      <c r="B699" s="205" t="s">
        <v>2462</v>
      </c>
      <c r="C699" s="206" t="s">
        <v>224</v>
      </c>
      <c r="D699" s="207">
        <v>0.38400000000000001</v>
      </c>
      <c r="E699" s="208">
        <v>12.04</v>
      </c>
      <c r="F699" s="208">
        <v>4.6233599999999999</v>
      </c>
    </row>
    <row r="700" spans="1:6">
      <c r="A700" s="194" t="s">
        <v>3109</v>
      </c>
      <c r="B700" s="195" t="s">
        <v>3474</v>
      </c>
      <c r="C700" s="196" t="s">
        <v>224</v>
      </c>
      <c r="D700" s="197"/>
      <c r="E700" s="198"/>
      <c r="F700" s="198">
        <v>0.43</v>
      </c>
    </row>
    <row r="701" spans="1:6">
      <c r="A701" s="209" t="s">
        <v>1762</v>
      </c>
      <c r="B701" s="210" t="s">
        <v>3475</v>
      </c>
      <c r="C701" s="211" t="s">
        <v>259</v>
      </c>
      <c r="D701" s="212">
        <v>7.8543999999999992E-3</v>
      </c>
      <c r="E701" s="213">
        <v>9.7899999999999991</v>
      </c>
      <c r="F701" s="213">
        <v>7.6895000000000005E-2</v>
      </c>
    </row>
    <row r="702" spans="1:6">
      <c r="A702" s="209" t="s">
        <v>1782</v>
      </c>
      <c r="B702" s="210" t="s">
        <v>3476</v>
      </c>
      <c r="C702" s="211" t="s">
        <v>259</v>
      </c>
      <c r="D702" s="212">
        <v>6.5110000000000005E-4</v>
      </c>
      <c r="E702" s="213">
        <v>105</v>
      </c>
      <c r="F702" s="213">
        <v>6.8365999999999996E-2</v>
      </c>
    </row>
    <row r="703" spans="1:6">
      <c r="A703" s="209" t="s">
        <v>1847</v>
      </c>
      <c r="B703" s="210" t="s">
        <v>3477</v>
      </c>
      <c r="C703" s="211" t="s">
        <v>259</v>
      </c>
      <c r="D703" s="212">
        <v>4.9700000000000002E-5</v>
      </c>
      <c r="E703" s="213">
        <v>679.74</v>
      </c>
      <c r="F703" s="213">
        <v>3.3783000000000001E-2</v>
      </c>
    </row>
    <row r="704" spans="1:6">
      <c r="A704" s="209" t="s">
        <v>1803</v>
      </c>
      <c r="B704" s="210" t="s">
        <v>3478</v>
      </c>
      <c r="C704" s="211" t="s">
        <v>259</v>
      </c>
      <c r="D704" s="212">
        <v>8.8850000000000005E-3</v>
      </c>
      <c r="E704" s="213">
        <v>6.14</v>
      </c>
      <c r="F704" s="213">
        <v>5.4553999999999998E-2</v>
      </c>
    </row>
    <row r="705" spans="1:6">
      <c r="A705" s="209" t="s">
        <v>1897</v>
      </c>
      <c r="B705" s="210" t="s">
        <v>3479</v>
      </c>
      <c r="C705" s="211" t="s">
        <v>1199</v>
      </c>
      <c r="D705" s="212">
        <v>1.4808E-3</v>
      </c>
      <c r="E705" s="213">
        <v>14.79</v>
      </c>
      <c r="F705" s="213">
        <v>2.1901E-2</v>
      </c>
    </row>
    <row r="706" spans="1:6">
      <c r="A706" s="209" t="s">
        <v>1903</v>
      </c>
      <c r="B706" s="210" t="s">
        <v>3480</v>
      </c>
      <c r="C706" s="211" t="s">
        <v>259</v>
      </c>
      <c r="D706" s="212">
        <v>2.6746000000000001E-3</v>
      </c>
      <c r="E706" s="213">
        <v>8.01</v>
      </c>
      <c r="F706" s="213">
        <v>2.1423999999999999E-2</v>
      </c>
    </row>
    <row r="707" spans="1:6">
      <c r="A707" s="209" t="s">
        <v>1845</v>
      </c>
      <c r="B707" s="210" t="s">
        <v>3481</v>
      </c>
      <c r="C707" s="211" t="s">
        <v>259</v>
      </c>
      <c r="D707" s="212">
        <v>1.4808E-3</v>
      </c>
      <c r="E707" s="213">
        <v>24.15</v>
      </c>
      <c r="F707" s="213">
        <v>3.5761000000000001E-2</v>
      </c>
    </row>
    <row r="708" spans="1:6">
      <c r="A708" s="209" t="s">
        <v>1925</v>
      </c>
      <c r="B708" s="210" t="s">
        <v>3482</v>
      </c>
      <c r="C708" s="211" t="s">
        <v>259</v>
      </c>
      <c r="D708" s="212">
        <v>1.4808E-3</v>
      </c>
      <c r="E708" s="213">
        <v>10.89</v>
      </c>
      <c r="F708" s="213">
        <v>1.6126000000000001E-2</v>
      </c>
    </row>
    <row r="709" spans="1:6">
      <c r="A709" s="209" t="s">
        <v>1953</v>
      </c>
      <c r="B709" s="210" t="s">
        <v>3483</v>
      </c>
      <c r="C709" s="211" t="s">
        <v>259</v>
      </c>
      <c r="D709" s="212">
        <v>3.9799999999999998E-5</v>
      </c>
      <c r="E709" s="213">
        <v>304.31</v>
      </c>
      <c r="F709" s="213">
        <v>1.2112E-2</v>
      </c>
    </row>
    <row r="710" spans="1:6">
      <c r="A710" s="209" t="s">
        <v>1871</v>
      </c>
      <c r="B710" s="210" t="s">
        <v>3484</v>
      </c>
      <c r="C710" s="211" t="s">
        <v>259</v>
      </c>
      <c r="D710" s="212">
        <v>1.9880000000000001E-4</v>
      </c>
      <c r="E710" s="213">
        <v>129.75</v>
      </c>
      <c r="F710" s="213">
        <v>2.5794000000000001E-2</v>
      </c>
    </row>
    <row r="711" spans="1:6">
      <c r="A711" s="209" t="s">
        <v>1853</v>
      </c>
      <c r="B711" s="210" t="s">
        <v>3485</v>
      </c>
      <c r="C711" s="211" t="s">
        <v>259</v>
      </c>
      <c r="D711" s="212">
        <v>3.4799999999999999E-5</v>
      </c>
      <c r="E711" s="213">
        <v>907.42</v>
      </c>
      <c r="F711" s="213">
        <v>3.1578000000000002E-2</v>
      </c>
    </row>
    <row r="712" spans="1:6">
      <c r="A712" s="209" t="s">
        <v>1859</v>
      </c>
      <c r="B712" s="210" t="s">
        <v>3486</v>
      </c>
      <c r="C712" s="211" t="s">
        <v>259</v>
      </c>
      <c r="D712" s="212">
        <v>4.32E-5</v>
      </c>
      <c r="E712" s="213">
        <v>700.8</v>
      </c>
      <c r="F712" s="213">
        <v>3.0275E-2</v>
      </c>
    </row>
    <row r="713" spans="1:6">
      <c r="A713" s="209" t="s">
        <v>1833</v>
      </c>
      <c r="B713" s="210" t="s">
        <v>3487</v>
      </c>
      <c r="C713" s="211" t="s">
        <v>259</v>
      </c>
      <c r="D713" s="212">
        <v>2.0159999999999999E-4</v>
      </c>
      <c r="E713" s="213">
        <v>195.49</v>
      </c>
      <c r="F713" s="213">
        <v>3.9411000000000002E-2</v>
      </c>
    </row>
    <row r="714" spans="1:6">
      <c r="A714" s="209" t="s">
        <v>1885</v>
      </c>
      <c r="B714" s="210" t="s">
        <v>3488</v>
      </c>
      <c r="C714" s="211" t="s">
        <v>259</v>
      </c>
      <c r="D714" s="212">
        <v>4.32E-5</v>
      </c>
      <c r="E714" s="213">
        <v>553.64</v>
      </c>
      <c r="F714" s="213">
        <v>2.3917000000000001E-2</v>
      </c>
    </row>
    <row r="715" spans="1:6">
      <c r="A715" s="209" t="s">
        <v>3489</v>
      </c>
      <c r="B715" s="210" t="s">
        <v>3490</v>
      </c>
      <c r="C715" s="211"/>
      <c r="D715" s="212">
        <v>3.29E-5</v>
      </c>
      <c r="E715" s="213">
        <v>0</v>
      </c>
      <c r="F715" s="213">
        <v>0</v>
      </c>
    </row>
    <row r="716" spans="1:6">
      <c r="A716" s="194" t="s">
        <v>615</v>
      </c>
      <c r="B716" s="195" t="s">
        <v>616</v>
      </c>
      <c r="C716" s="196" t="s">
        <v>19</v>
      </c>
      <c r="D716" s="197"/>
      <c r="E716" s="198"/>
      <c r="F716" s="198">
        <v>222.94</v>
      </c>
    </row>
    <row r="717" spans="1:6">
      <c r="A717" s="209" t="s">
        <v>1990</v>
      </c>
      <c r="B717" s="210" t="s">
        <v>3491</v>
      </c>
      <c r="C717" s="211" t="s">
        <v>1007</v>
      </c>
      <c r="D717" s="212">
        <v>42</v>
      </c>
      <c r="E717" s="213">
        <v>4</v>
      </c>
      <c r="F717" s="213">
        <v>168</v>
      </c>
    </row>
    <row r="718" spans="1:6">
      <c r="A718" s="209" t="s">
        <v>2277</v>
      </c>
      <c r="B718" s="210" t="s">
        <v>3492</v>
      </c>
      <c r="C718" s="211" t="s">
        <v>254</v>
      </c>
      <c r="D718" s="212">
        <v>2</v>
      </c>
      <c r="E718" s="213">
        <v>5.27</v>
      </c>
      <c r="F718" s="213">
        <v>10.54</v>
      </c>
    </row>
    <row r="719" spans="1:6">
      <c r="A719" s="204" t="s">
        <v>2497</v>
      </c>
      <c r="B719" s="205" t="s">
        <v>2498</v>
      </c>
      <c r="C719" s="206" t="s">
        <v>224</v>
      </c>
      <c r="D719" s="207">
        <v>1.5</v>
      </c>
      <c r="E719" s="208">
        <v>15.96</v>
      </c>
      <c r="F719" s="208">
        <v>23.94</v>
      </c>
    </row>
    <row r="720" spans="1:6">
      <c r="A720" s="204" t="s">
        <v>2461</v>
      </c>
      <c r="B720" s="205" t="s">
        <v>2462</v>
      </c>
      <c r="C720" s="206" t="s">
        <v>224</v>
      </c>
      <c r="D720" s="207">
        <v>1.6</v>
      </c>
      <c r="E720" s="208">
        <v>12.04</v>
      </c>
      <c r="F720" s="208">
        <v>19.263999999999999</v>
      </c>
    </row>
    <row r="721" spans="1:6">
      <c r="A721" s="204" t="s">
        <v>3493</v>
      </c>
      <c r="B721" s="205" t="s">
        <v>3494</v>
      </c>
      <c r="C721" s="206" t="s">
        <v>47</v>
      </c>
      <c r="D721" s="207">
        <v>4.0000000000000001E-3</v>
      </c>
      <c r="E721" s="208">
        <v>301.48</v>
      </c>
      <c r="F721" s="208">
        <v>1.2059200000000001</v>
      </c>
    </row>
    <row r="722" spans="1:6">
      <c r="A722" s="194" t="s">
        <v>874</v>
      </c>
      <c r="B722" s="195" t="s">
        <v>875</v>
      </c>
      <c r="C722" s="196" t="s">
        <v>52</v>
      </c>
      <c r="D722" s="197"/>
      <c r="E722" s="198"/>
      <c r="F722" s="198">
        <v>200.38</v>
      </c>
    </row>
    <row r="723" spans="1:6">
      <c r="A723" s="209" t="s">
        <v>1865</v>
      </c>
      <c r="B723" s="210" t="s">
        <v>3495</v>
      </c>
      <c r="C723" s="211" t="s">
        <v>259</v>
      </c>
      <c r="D723" s="212">
        <v>1</v>
      </c>
      <c r="E723" s="213">
        <v>198.46</v>
      </c>
      <c r="F723" s="213">
        <v>198.46</v>
      </c>
    </row>
    <row r="724" spans="1:6">
      <c r="A724" s="204" t="s">
        <v>2461</v>
      </c>
      <c r="B724" s="205" t="s">
        <v>2462</v>
      </c>
      <c r="C724" s="206" t="s">
        <v>224</v>
      </c>
      <c r="D724" s="207">
        <v>0.16</v>
      </c>
      <c r="E724" s="208">
        <v>12.04</v>
      </c>
      <c r="F724" s="208">
        <v>1.9263999999999999</v>
      </c>
    </row>
    <row r="725" spans="1:6">
      <c r="A725" s="194" t="s">
        <v>879</v>
      </c>
      <c r="B725" s="195" t="s">
        <v>880</v>
      </c>
      <c r="C725" s="196" t="s">
        <v>52</v>
      </c>
      <c r="D725" s="197"/>
      <c r="E725" s="198"/>
      <c r="F725" s="198">
        <v>24.09</v>
      </c>
    </row>
    <row r="726" spans="1:6">
      <c r="A726" s="209" t="s">
        <v>1644</v>
      </c>
      <c r="B726" s="210" t="s">
        <v>2500</v>
      </c>
      <c r="C726" s="211" t="s">
        <v>1059</v>
      </c>
      <c r="D726" s="212">
        <v>7.0000000000000001E-3</v>
      </c>
      <c r="E726" s="213">
        <v>60</v>
      </c>
      <c r="F726" s="213">
        <v>0.42</v>
      </c>
    </row>
    <row r="727" spans="1:6">
      <c r="A727" s="209" t="s">
        <v>1677</v>
      </c>
      <c r="B727" s="210" t="s">
        <v>3470</v>
      </c>
      <c r="C727" s="211" t="s">
        <v>1059</v>
      </c>
      <c r="D727" s="212">
        <v>0.05</v>
      </c>
      <c r="E727" s="213">
        <v>237.26</v>
      </c>
      <c r="F727" s="213">
        <v>11.863</v>
      </c>
    </row>
    <row r="728" spans="1:6">
      <c r="A728" s="204" t="s">
        <v>3496</v>
      </c>
      <c r="B728" s="205" t="s">
        <v>3497</v>
      </c>
      <c r="C728" s="206" t="s">
        <v>224</v>
      </c>
      <c r="D728" s="207">
        <v>9.9000000000000005E-2</v>
      </c>
      <c r="E728" s="208">
        <v>12.74</v>
      </c>
      <c r="F728" s="208">
        <v>1.26126</v>
      </c>
    </row>
    <row r="729" spans="1:6">
      <c r="A729" s="204" t="s">
        <v>2459</v>
      </c>
      <c r="B729" s="205" t="s">
        <v>2460</v>
      </c>
      <c r="C729" s="206" t="s">
        <v>224</v>
      </c>
      <c r="D729" s="207">
        <v>0.23400000000000001</v>
      </c>
      <c r="E729" s="208">
        <v>16.84</v>
      </c>
      <c r="F729" s="208">
        <v>3.9405600000000001</v>
      </c>
    </row>
    <row r="730" spans="1:6">
      <c r="A730" s="204" t="s">
        <v>2461</v>
      </c>
      <c r="B730" s="205" t="s">
        <v>2462</v>
      </c>
      <c r="C730" s="206" t="s">
        <v>224</v>
      </c>
      <c r="D730" s="207">
        <v>0.46700000000000003</v>
      </c>
      <c r="E730" s="208">
        <v>12.04</v>
      </c>
      <c r="F730" s="208">
        <v>5.6226799999999999</v>
      </c>
    </row>
    <row r="731" spans="1:6">
      <c r="A731" s="204" t="s">
        <v>3493</v>
      </c>
      <c r="B731" s="205" t="s">
        <v>3494</v>
      </c>
      <c r="C731" s="206" t="s">
        <v>47</v>
      </c>
      <c r="D731" s="207">
        <v>2E-3</v>
      </c>
      <c r="E731" s="208">
        <v>301.48</v>
      </c>
      <c r="F731" s="208">
        <v>0.60296000000000005</v>
      </c>
    </row>
    <row r="732" spans="1:6">
      <c r="A732" s="204" t="s">
        <v>3498</v>
      </c>
      <c r="B732" s="205" t="s">
        <v>3499</v>
      </c>
      <c r="C732" s="206" t="s">
        <v>1023</v>
      </c>
      <c r="D732" s="207">
        <v>1.7000000000000001E-2</v>
      </c>
      <c r="E732" s="208">
        <v>11</v>
      </c>
      <c r="F732" s="208">
        <v>0.187</v>
      </c>
    </row>
    <row r="733" spans="1:6">
      <c r="A733" s="204" t="s">
        <v>3500</v>
      </c>
      <c r="B733" s="205" t="s">
        <v>3501</v>
      </c>
      <c r="C733" s="206" t="s">
        <v>1025</v>
      </c>
      <c r="D733" s="207">
        <v>8.3000000000000004E-2</v>
      </c>
      <c r="E733" s="208">
        <v>2.62</v>
      </c>
      <c r="F733" s="208">
        <v>0.21745999999999999</v>
      </c>
    </row>
    <row r="734" spans="1:6">
      <c r="A734" s="194" t="s">
        <v>103</v>
      </c>
      <c r="B734" s="195" t="s">
        <v>104</v>
      </c>
      <c r="C734" s="196" t="s">
        <v>28</v>
      </c>
      <c r="D734" s="197"/>
      <c r="E734" s="198"/>
      <c r="F734" s="198">
        <v>40.08</v>
      </c>
    </row>
    <row r="735" spans="1:6">
      <c r="A735" s="209" t="s">
        <v>1960</v>
      </c>
      <c r="B735" s="210" t="s">
        <v>3502</v>
      </c>
      <c r="C735" s="211" t="s">
        <v>259</v>
      </c>
      <c r="D735" s="212">
        <v>1</v>
      </c>
      <c r="E735" s="213">
        <v>27.88</v>
      </c>
      <c r="F735" s="213">
        <v>27.88</v>
      </c>
    </row>
    <row r="736" spans="1:6">
      <c r="A736" s="204" t="s">
        <v>2956</v>
      </c>
      <c r="B736" s="205" t="s">
        <v>2957</v>
      </c>
      <c r="C736" s="206" t="s">
        <v>224</v>
      </c>
      <c r="D736" s="207">
        <v>0.4</v>
      </c>
      <c r="E736" s="208">
        <v>13.51</v>
      </c>
      <c r="F736" s="208">
        <v>5.4039999999999999</v>
      </c>
    </row>
    <row r="737" spans="1:6">
      <c r="A737" s="204" t="s">
        <v>2958</v>
      </c>
      <c r="B737" s="205" t="s">
        <v>2959</v>
      </c>
      <c r="C737" s="206" t="s">
        <v>224</v>
      </c>
      <c r="D737" s="207">
        <v>0.4</v>
      </c>
      <c r="E737" s="208">
        <v>17.010000000000002</v>
      </c>
      <c r="F737" s="208">
        <v>6.8040000000000003</v>
      </c>
    </row>
    <row r="738" spans="1:6">
      <c r="A738" s="194" t="s">
        <v>283</v>
      </c>
      <c r="B738" s="195" t="s">
        <v>284</v>
      </c>
      <c r="C738" s="196" t="s">
        <v>28</v>
      </c>
      <c r="D738" s="197"/>
      <c r="E738" s="198"/>
      <c r="F738" s="198">
        <v>155.05000000000001</v>
      </c>
    </row>
    <row r="739" spans="1:6">
      <c r="A739" s="204" t="s">
        <v>3171</v>
      </c>
      <c r="B739" s="205" t="s">
        <v>3172</v>
      </c>
      <c r="C739" s="206" t="s">
        <v>224</v>
      </c>
      <c r="D739" s="207">
        <v>2.5</v>
      </c>
      <c r="E739" s="208">
        <v>16.8</v>
      </c>
      <c r="F739" s="208">
        <v>42</v>
      </c>
    </row>
    <row r="740" spans="1:6">
      <c r="A740" s="204" t="s">
        <v>3097</v>
      </c>
      <c r="B740" s="205" t="s">
        <v>3098</v>
      </c>
      <c r="C740" s="206" t="s">
        <v>224</v>
      </c>
      <c r="D740" s="207">
        <v>2.5</v>
      </c>
      <c r="E740" s="208">
        <v>21.08</v>
      </c>
      <c r="F740" s="208">
        <v>52.7</v>
      </c>
    </row>
    <row r="741" spans="1:6">
      <c r="A741" s="204" t="s">
        <v>2461</v>
      </c>
      <c r="B741" s="205" t="s">
        <v>2462</v>
      </c>
      <c r="C741" s="206" t="s">
        <v>224</v>
      </c>
      <c r="D741" s="207">
        <v>5</v>
      </c>
      <c r="E741" s="208">
        <v>12.04</v>
      </c>
      <c r="F741" s="208">
        <v>60.2</v>
      </c>
    </row>
    <row r="742" spans="1:6">
      <c r="A742" s="204" t="s">
        <v>3503</v>
      </c>
      <c r="B742" s="205" t="s">
        <v>3504</v>
      </c>
      <c r="C742" s="206" t="s">
        <v>1023</v>
      </c>
      <c r="D742" s="207">
        <v>2.5</v>
      </c>
      <c r="E742" s="208">
        <v>0.06</v>
      </c>
      <c r="F742" s="208">
        <v>0.15</v>
      </c>
    </row>
    <row r="743" spans="1:6">
      <c r="A743" s="194" t="s">
        <v>317</v>
      </c>
      <c r="B743" s="195" t="s">
        <v>318</v>
      </c>
      <c r="C743" s="196" t="s">
        <v>28</v>
      </c>
      <c r="D743" s="197"/>
      <c r="E743" s="198"/>
      <c r="F743" s="198">
        <v>90.44</v>
      </c>
    </row>
    <row r="744" spans="1:6">
      <c r="A744" s="204" t="s">
        <v>3097</v>
      </c>
      <c r="B744" s="205" t="s">
        <v>3098</v>
      </c>
      <c r="C744" s="206" t="s">
        <v>224</v>
      </c>
      <c r="D744" s="207">
        <v>2</v>
      </c>
      <c r="E744" s="208">
        <v>21.08</v>
      </c>
      <c r="F744" s="208">
        <v>42.16</v>
      </c>
    </row>
    <row r="745" spans="1:6">
      <c r="A745" s="204" t="s">
        <v>2461</v>
      </c>
      <c r="B745" s="205" t="s">
        <v>2462</v>
      </c>
      <c r="C745" s="206" t="s">
        <v>224</v>
      </c>
      <c r="D745" s="207">
        <v>4</v>
      </c>
      <c r="E745" s="208">
        <v>12.04</v>
      </c>
      <c r="F745" s="208">
        <v>48.16</v>
      </c>
    </row>
    <row r="746" spans="1:6">
      <c r="A746" s="204" t="s">
        <v>3503</v>
      </c>
      <c r="B746" s="205" t="s">
        <v>3504</v>
      </c>
      <c r="C746" s="206" t="s">
        <v>1023</v>
      </c>
      <c r="D746" s="207">
        <v>2</v>
      </c>
      <c r="E746" s="208">
        <v>0.06</v>
      </c>
      <c r="F746" s="208">
        <v>0.12</v>
      </c>
    </row>
    <row r="747" spans="1:6">
      <c r="A747" s="194" t="s">
        <v>405</v>
      </c>
      <c r="B747" s="195" t="s">
        <v>406</v>
      </c>
      <c r="C747" s="196" t="s">
        <v>28</v>
      </c>
      <c r="D747" s="197"/>
      <c r="E747" s="198"/>
      <c r="F747" s="198">
        <v>405.54</v>
      </c>
    </row>
    <row r="748" spans="1:6">
      <c r="A748" s="204" t="s">
        <v>3099</v>
      </c>
      <c r="B748" s="205" t="s">
        <v>3100</v>
      </c>
      <c r="C748" s="206" t="s">
        <v>1023</v>
      </c>
      <c r="D748" s="207">
        <v>2.4</v>
      </c>
      <c r="E748" s="208">
        <v>123.82</v>
      </c>
      <c r="F748" s="208">
        <v>297.16800000000001</v>
      </c>
    </row>
    <row r="749" spans="1:6">
      <c r="A749" s="204" t="s">
        <v>3097</v>
      </c>
      <c r="B749" s="205" t="s">
        <v>3098</v>
      </c>
      <c r="C749" s="206" t="s">
        <v>224</v>
      </c>
      <c r="D749" s="207">
        <v>2.4</v>
      </c>
      <c r="E749" s="208">
        <v>21.08</v>
      </c>
      <c r="F749" s="208">
        <v>50.591999999999999</v>
      </c>
    </row>
    <row r="750" spans="1:6">
      <c r="A750" s="204" t="s">
        <v>2461</v>
      </c>
      <c r="B750" s="205" t="s">
        <v>2462</v>
      </c>
      <c r="C750" s="206" t="s">
        <v>224</v>
      </c>
      <c r="D750" s="207">
        <v>4.8</v>
      </c>
      <c r="E750" s="208">
        <v>12.04</v>
      </c>
      <c r="F750" s="208">
        <v>57.792000000000002</v>
      </c>
    </row>
    <row r="751" spans="1:6">
      <c r="A751" s="194" t="s">
        <v>625</v>
      </c>
      <c r="B751" s="195" t="s">
        <v>626</v>
      </c>
      <c r="C751" s="196" t="s">
        <v>28</v>
      </c>
      <c r="D751" s="197"/>
      <c r="E751" s="198"/>
      <c r="F751" s="198">
        <v>2291.2199999999998</v>
      </c>
    </row>
    <row r="752" spans="1:6">
      <c r="A752" s="209" t="s">
        <v>2345</v>
      </c>
      <c r="B752" s="210" t="s">
        <v>3505</v>
      </c>
      <c r="C752" s="211" t="s">
        <v>259</v>
      </c>
      <c r="D752" s="212">
        <v>6</v>
      </c>
      <c r="E752" s="213">
        <v>1.1200000000000001</v>
      </c>
      <c r="F752" s="213">
        <v>6.72</v>
      </c>
    </row>
    <row r="753" spans="1:6">
      <c r="A753" s="209" t="s">
        <v>2260</v>
      </c>
      <c r="B753" s="210" t="s">
        <v>3506</v>
      </c>
      <c r="C753" s="211" t="s">
        <v>259</v>
      </c>
      <c r="D753" s="212">
        <v>3</v>
      </c>
      <c r="E753" s="213">
        <v>6.26</v>
      </c>
      <c r="F753" s="213">
        <v>18.78</v>
      </c>
    </row>
    <row r="754" spans="1:6">
      <c r="A754" s="209" t="s">
        <v>2307</v>
      </c>
      <c r="B754" s="210" t="s">
        <v>3507</v>
      </c>
      <c r="C754" s="211" t="s">
        <v>259</v>
      </c>
      <c r="D754" s="212">
        <v>4</v>
      </c>
      <c r="E754" s="213">
        <v>2.64</v>
      </c>
      <c r="F754" s="213">
        <v>10.56</v>
      </c>
    </row>
    <row r="755" spans="1:6">
      <c r="A755" s="209" t="s">
        <v>2357</v>
      </c>
      <c r="B755" s="210" t="s">
        <v>3508</v>
      </c>
      <c r="C755" s="211" t="s">
        <v>259</v>
      </c>
      <c r="D755" s="212">
        <v>1</v>
      </c>
      <c r="E755" s="213">
        <v>5.42</v>
      </c>
      <c r="F755" s="213">
        <v>5.42</v>
      </c>
    </row>
    <row r="756" spans="1:6">
      <c r="A756" s="209" t="s">
        <v>2242</v>
      </c>
      <c r="B756" s="210" t="s">
        <v>3509</v>
      </c>
      <c r="C756" s="211" t="s">
        <v>1007</v>
      </c>
      <c r="D756" s="212">
        <v>1</v>
      </c>
      <c r="E756" s="213">
        <v>22.84</v>
      </c>
      <c r="F756" s="213">
        <v>22.84</v>
      </c>
    </row>
    <row r="757" spans="1:6">
      <c r="A757" s="209" t="s">
        <v>1823</v>
      </c>
      <c r="B757" s="210" t="s">
        <v>3155</v>
      </c>
      <c r="C757" s="211" t="s">
        <v>254</v>
      </c>
      <c r="D757" s="212">
        <v>30</v>
      </c>
      <c r="E757" s="213">
        <v>13.67</v>
      </c>
      <c r="F757" s="213">
        <v>410.1</v>
      </c>
    </row>
    <row r="758" spans="1:6">
      <c r="A758" s="209" t="s">
        <v>1784</v>
      </c>
      <c r="B758" s="210" t="s">
        <v>3156</v>
      </c>
      <c r="C758" s="211" t="s">
        <v>254</v>
      </c>
      <c r="D758" s="212">
        <v>20</v>
      </c>
      <c r="E758" s="213">
        <v>19.05</v>
      </c>
      <c r="F758" s="213">
        <v>381</v>
      </c>
    </row>
    <row r="759" spans="1:6">
      <c r="A759" s="209" t="s">
        <v>2355</v>
      </c>
      <c r="B759" s="210" t="s">
        <v>3510</v>
      </c>
      <c r="C759" s="211" t="s">
        <v>259</v>
      </c>
      <c r="D759" s="212">
        <v>1</v>
      </c>
      <c r="E759" s="213">
        <v>5.42</v>
      </c>
      <c r="F759" s="213">
        <v>5.42</v>
      </c>
    </row>
    <row r="760" spans="1:6">
      <c r="A760" s="209" t="s">
        <v>2189</v>
      </c>
      <c r="B760" s="210" t="s">
        <v>3511</v>
      </c>
      <c r="C760" s="211" t="s">
        <v>259</v>
      </c>
      <c r="D760" s="212">
        <v>12</v>
      </c>
      <c r="E760" s="213">
        <v>3.7</v>
      </c>
      <c r="F760" s="213">
        <v>44.4</v>
      </c>
    </row>
    <row r="761" spans="1:6">
      <c r="A761" s="209" t="s">
        <v>2313</v>
      </c>
      <c r="B761" s="210" t="s">
        <v>3512</v>
      </c>
      <c r="C761" s="211" t="s">
        <v>259</v>
      </c>
      <c r="D761" s="212">
        <v>2</v>
      </c>
      <c r="E761" s="213">
        <v>5.07</v>
      </c>
      <c r="F761" s="213">
        <v>10.14</v>
      </c>
    </row>
    <row r="762" spans="1:6">
      <c r="A762" s="209" t="s">
        <v>2309</v>
      </c>
      <c r="B762" s="210" t="s">
        <v>3513</v>
      </c>
      <c r="C762" s="211" t="s">
        <v>259</v>
      </c>
      <c r="D762" s="212">
        <v>2</v>
      </c>
      <c r="E762" s="213">
        <v>5.23</v>
      </c>
      <c r="F762" s="213">
        <v>10.46</v>
      </c>
    </row>
    <row r="763" spans="1:6">
      <c r="A763" s="209" t="s">
        <v>2093</v>
      </c>
      <c r="B763" s="210" t="s">
        <v>3514</v>
      </c>
      <c r="C763" s="211" t="s">
        <v>259</v>
      </c>
      <c r="D763" s="212">
        <v>12</v>
      </c>
      <c r="E763" s="213">
        <v>6.91</v>
      </c>
      <c r="F763" s="213">
        <v>82.92</v>
      </c>
    </row>
    <row r="764" spans="1:6">
      <c r="A764" s="209" t="s">
        <v>2163</v>
      </c>
      <c r="B764" s="210" t="s">
        <v>3515</v>
      </c>
      <c r="C764" s="211" t="s">
        <v>259</v>
      </c>
      <c r="D764" s="212">
        <v>2</v>
      </c>
      <c r="E764" s="213">
        <v>27.15</v>
      </c>
      <c r="F764" s="213">
        <v>54.3</v>
      </c>
    </row>
    <row r="765" spans="1:6">
      <c r="A765" s="209" t="s">
        <v>1972</v>
      </c>
      <c r="B765" s="210" t="s">
        <v>3516</v>
      </c>
      <c r="C765" s="211" t="s">
        <v>259</v>
      </c>
      <c r="D765" s="212">
        <v>6</v>
      </c>
      <c r="E765" s="213">
        <v>51.37</v>
      </c>
      <c r="F765" s="213">
        <v>308.22000000000003</v>
      </c>
    </row>
    <row r="766" spans="1:6">
      <c r="A766" s="209" t="s">
        <v>1960</v>
      </c>
      <c r="B766" s="210" t="s">
        <v>3502</v>
      </c>
      <c r="C766" s="211" t="s">
        <v>259</v>
      </c>
      <c r="D766" s="212">
        <v>6</v>
      </c>
      <c r="E766" s="213">
        <v>27.88</v>
      </c>
      <c r="F766" s="213">
        <v>167.28</v>
      </c>
    </row>
    <row r="767" spans="1:6">
      <c r="A767" s="209" t="s">
        <v>2204</v>
      </c>
      <c r="B767" s="210" t="s">
        <v>3517</v>
      </c>
      <c r="C767" s="211" t="s">
        <v>259</v>
      </c>
      <c r="D767" s="212">
        <v>10</v>
      </c>
      <c r="E767" s="213">
        <v>3.31</v>
      </c>
      <c r="F767" s="213">
        <v>33.1</v>
      </c>
    </row>
    <row r="768" spans="1:6">
      <c r="A768" s="209" t="s">
        <v>2262</v>
      </c>
      <c r="B768" s="210" t="s">
        <v>3518</v>
      </c>
      <c r="C768" s="211" t="s">
        <v>259</v>
      </c>
      <c r="D768" s="212">
        <v>2</v>
      </c>
      <c r="E768" s="213">
        <v>9.2200000000000006</v>
      </c>
      <c r="F768" s="213">
        <v>18.440000000000001</v>
      </c>
    </row>
    <row r="769" spans="1:6">
      <c r="A769" s="209" t="s">
        <v>2254</v>
      </c>
      <c r="B769" s="210" t="s">
        <v>3519</v>
      </c>
      <c r="C769" s="211" t="s">
        <v>259</v>
      </c>
      <c r="D769" s="212">
        <v>1</v>
      </c>
      <c r="E769" s="213">
        <v>21.13</v>
      </c>
      <c r="F769" s="213">
        <v>21.13</v>
      </c>
    </row>
    <row r="770" spans="1:6">
      <c r="A770" s="209" t="s">
        <v>2147</v>
      </c>
      <c r="B770" s="210" t="s">
        <v>3520</v>
      </c>
      <c r="C770" s="211" t="s">
        <v>259</v>
      </c>
      <c r="D770" s="212">
        <v>1</v>
      </c>
      <c r="E770" s="213">
        <v>61.73</v>
      </c>
      <c r="F770" s="213">
        <v>61.73</v>
      </c>
    </row>
    <row r="771" spans="1:6">
      <c r="A771" s="209" t="s">
        <v>2305</v>
      </c>
      <c r="B771" s="210" t="s">
        <v>3521</v>
      </c>
      <c r="C771" s="211" t="s">
        <v>259</v>
      </c>
      <c r="D771" s="212">
        <v>2</v>
      </c>
      <c r="E771" s="213">
        <v>5.33</v>
      </c>
      <c r="F771" s="213">
        <v>10.66</v>
      </c>
    </row>
    <row r="772" spans="1:6">
      <c r="A772" s="209" t="s">
        <v>2369</v>
      </c>
      <c r="B772" s="210" t="s">
        <v>3522</v>
      </c>
      <c r="C772" s="211" t="s">
        <v>259</v>
      </c>
      <c r="D772" s="212">
        <v>2</v>
      </c>
      <c r="E772" s="213">
        <v>2.2599999999999998</v>
      </c>
      <c r="F772" s="213">
        <v>4.5199999999999996</v>
      </c>
    </row>
    <row r="773" spans="1:6">
      <c r="A773" s="209" t="s">
        <v>2041</v>
      </c>
      <c r="B773" s="210" t="s">
        <v>3523</v>
      </c>
      <c r="C773" s="211" t="s">
        <v>254</v>
      </c>
      <c r="D773" s="212">
        <v>6</v>
      </c>
      <c r="E773" s="213">
        <v>20.420000000000002</v>
      </c>
      <c r="F773" s="213">
        <v>122.52</v>
      </c>
    </row>
    <row r="774" spans="1:6">
      <c r="A774" s="209" t="s">
        <v>2078</v>
      </c>
      <c r="B774" s="210" t="s">
        <v>3524</v>
      </c>
      <c r="C774" s="211" t="s">
        <v>259</v>
      </c>
      <c r="D774" s="212">
        <v>2</v>
      </c>
      <c r="E774" s="213">
        <v>42.86</v>
      </c>
      <c r="F774" s="213">
        <v>85.72</v>
      </c>
    </row>
    <row r="775" spans="1:6">
      <c r="A775" s="209" t="s">
        <v>2373</v>
      </c>
      <c r="B775" s="210" t="s">
        <v>3525</v>
      </c>
      <c r="C775" s="211" t="s">
        <v>259</v>
      </c>
      <c r="D775" s="212">
        <v>4</v>
      </c>
      <c r="E775" s="213">
        <v>1.04</v>
      </c>
      <c r="F775" s="213">
        <v>4.16</v>
      </c>
    </row>
    <row r="776" spans="1:6">
      <c r="A776" s="209" t="s">
        <v>2394</v>
      </c>
      <c r="B776" s="210" t="s">
        <v>3526</v>
      </c>
      <c r="C776" s="211" t="s">
        <v>259</v>
      </c>
      <c r="D776" s="212">
        <v>1</v>
      </c>
      <c r="E776" s="213">
        <v>3.11</v>
      </c>
      <c r="F776" s="213">
        <v>3.11</v>
      </c>
    </row>
    <row r="777" spans="1:6">
      <c r="A777" s="209" t="s">
        <v>2361</v>
      </c>
      <c r="B777" s="210" t="s">
        <v>3527</v>
      </c>
      <c r="C777" s="211" t="s">
        <v>259</v>
      </c>
      <c r="D777" s="212">
        <v>10</v>
      </c>
      <c r="E777" s="213">
        <v>0.48</v>
      </c>
      <c r="F777" s="213">
        <v>4.8</v>
      </c>
    </row>
    <row r="778" spans="1:6">
      <c r="A778" s="209" t="s">
        <v>2063</v>
      </c>
      <c r="B778" s="210" t="s">
        <v>3528</v>
      </c>
      <c r="C778" s="211" t="s">
        <v>259</v>
      </c>
      <c r="D778" s="212">
        <v>1</v>
      </c>
      <c r="E778" s="213">
        <v>106.37</v>
      </c>
      <c r="F778" s="213">
        <v>106.37</v>
      </c>
    </row>
    <row r="779" spans="1:6">
      <c r="A779" s="204" t="s">
        <v>2956</v>
      </c>
      <c r="B779" s="205" t="s">
        <v>2957</v>
      </c>
      <c r="C779" s="206" t="s">
        <v>224</v>
      </c>
      <c r="D779" s="207">
        <v>8</v>
      </c>
      <c r="E779" s="208">
        <v>13.51</v>
      </c>
      <c r="F779" s="208">
        <v>108.08</v>
      </c>
    </row>
    <row r="780" spans="1:6">
      <c r="A780" s="204" t="s">
        <v>3246</v>
      </c>
      <c r="B780" s="205" t="s">
        <v>3529</v>
      </c>
      <c r="C780" s="206" t="s">
        <v>224</v>
      </c>
      <c r="D780" s="207">
        <v>8</v>
      </c>
      <c r="E780" s="208">
        <v>21.04</v>
      </c>
      <c r="F780" s="208">
        <v>168.32</v>
      </c>
    </row>
    <row r="781" spans="1:6">
      <c r="A781" s="194" t="s">
        <v>124</v>
      </c>
      <c r="B781" s="195" t="s">
        <v>125</v>
      </c>
      <c r="C781" s="196" t="s">
        <v>28</v>
      </c>
      <c r="D781" s="197"/>
      <c r="E781" s="198"/>
      <c r="F781" s="198">
        <v>16.940000000000001</v>
      </c>
    </row>
    <row r="782" spans="1:6">
      <c r="A782" s="204" t="s">
        <v>3530</v>
      </c>
      <c r="B782" s="205" t="s">
        <v>3531</v>
      </c>
      <c r="C782" s="206" t="s">
        <v>28</v>
      </c>
      <c r="D782" s="207">
        <v>1</v>
      </c>
      <c r="E782" s="208">
        <v>5.23</v>
      </c>
      <c r="F782" s="208">
        <v>5.23</v>
      </c>
    </row>
    <row r="783" spans="1:6">
      <c r="A783" s="204" t="s">
        <v>3532</v>
      </c>
      <c r="B783" s="205" t="s">
        <v>3533</v>
      </c>
      <c r="C783" s="206" t="s">
        <v>28</v>
      </c>
      <c r="D783" s="207">
        <v>1</v>
      </c>
      <c r="E783" s="208">
        <v>11.71</v>
      </c>
      <c r="F783" s="208">
        <v>11.71</v>
      </c>
    </row>
    <row r="784" spans="1:6">
      <c r="A784" s="194" t="s">
        <v>126</v>
      </c>
      <c r="B784" s="195" t="s">
        <v>127</v>
      </c>
      <c r="C784" s="196" t="s">
        <v>28</v>
      </c>
      <c r="D784" s="197"/>
      <c r="E784" s="198"/>
      <c r="F784" s="198">
        <v>26.84</v>
      </c>
    </row>
    <row r="785" spans="1:6">
      <c r="A785" s="204" t="s">
        <v>3530</v>
      </c>
      <c r="B785" s="205" t="s">
        <v>3531</v>
      </c>
      <c r="C785" s="206" t="s">
        <v>28</v>
      </c>
      <c r="D785" s="207">
        <v>1</v>
      </c>
      <c r="E785" s="208">
        <v>5.23</v>
      </c>
      <c r="F785" s="208">
        <v>5.23</v>
      </c>
    </row>
    <row r="786" spans="1:6">
      <c r="A786" s="204" t="s">
        <v>3534</v>
      </c>
      <c r="B786" s="205" t="s">
        <v>3535</v>
      </c>
      <c r="C786" s="206" t="s">
        <v>28</v>
      </c>
      <c r="D786" s="207">
        <v>1</v>
      </c>
      <c r="E786" s="208">
        <v>21.61</v>
      </c>
      <c r="F786" s="208">
        <v>21.61</v>
      </c>
    </row>
    <row r="787" spans="1:6">
      <c r="A787" s="194" t="s">
        <v>165</v>
      </c>
      <c r="B787" s="195" t="s">
        <v>166</v>
      </c>
      <c r="C787" s="196" t="s">
        <v>19</v>
      </c>
      <c r="D787" s="197"/>
      <c r="E787" s="198"/>
      <c r="F787" s="198">
        <v>17.059999999999999</v>
      </c>
    </row>
    <row r="788" spans="1:6">
      <c r="A788" s="209" t="s">
        <v>1673</v>
      </c>
      <c r="B788" s="210" t="s">
        <v>3316</v>
      </c>
      <c r="C788" s="211" t="s">
        <v>254</v>
      </c>
      <c r="D788" s="212">
        <v>0.06</v>
      </c>
      <c r="E788" s="213">
        <v>4.8600000000000003</v>
      </c>
      <c r="F788" s="213">
        <v>0.29160000000000003</v>
      </c>
    </row>
    <row r="789" spans="1:6">
      <c r="A789" s="209" t="s">
        <v>1933</v>
      </c>
      <c r="B789" s="210" t="s">
        <v>3536</v>
      </c>
      <c r="C789" s="211" t="s">
        <v>254</v>
      </c>
      <c r="D789" s="212">
        <v>0.2</v>
      </c>
      <c r="E789" s="213">
        <v>2.5</v>
      </c>
      <c r="F789" s="213">
        <v>0.5</v>
      </c>
    </row>
    <row r="790" spans="1:6">
      <c r="A790" s="209" t="s">
        <v>1849</v>
      </c>
      <c r="B790" s="210" t="s">
        <v>3301</v>
      </c>
      <c r="C790" s="211" t="s">
        <v>1007</v>
      </c>
      <c r="D790" s="212">
        <v>0.01</v>
      </c>
      <c r="E790" s="213">
        <v>7.93</v>
      </c>
      <c r="F790" s="213">
        <v>7.9299999999999995E-2</v>
      </c>
    </row>
    <row r="791" spans="1:6">
      <c r="A791" s="209" t="s">
        <v>1831</v>
      </c>
      <c r="B791" s="210" t="s">
        <v>3537</v>
      </c>
      <c r="C791" s="211" t="s">
        <v>918</v>
      </c>
      <c r="D791" s="212">
        <v>1.1000000000000001</v>
      </c>
      <c r="E791" s="213">
        <v>1.62</v>
      </c>
      <c r="F791" s="213">
        <v>1.782</v>
      </c>
    </row>
    <row r="792" spans="1:6">
      <c r="A792" s="204" t="s">
        <v>3538</v>
      </c>
      <c r="B792" s="205" t="s">
        <v>3539</v>
      </c>
      <c r="C792" s="206" t="s">
        <v>224</v>
      </c>
      <c r="D792" s="207">
        <v>0.53</v>
      </c>
      <c r="E792" s="208">
        <v>13.33</v>
      </c>
      <c r="F792" s="208">
        <v>7.0648999999999997</v>
      </c>
    </row>
    <row r="793" spans="1:6">
      <c r="A793" s="204" t="s">
        <v>3290</v>
      </c>
      <c r="B793" s="205" t="s">
        <v>3291</v>
      </c>
      <c r="C793" s="206" t="s">
        <v>224</v>
      </c>
      <c r="D793" s="207">
        <v>0.44</v>
      </c>
      <c r="E793" s="208">
        <v>16.73</v>
      </c>
      <c r="F793" s="208">
        <v>7.3612000000000002</v>
      </c>
    </row>
    <row r="794" spans="1:6">
      <c r="A794" s="194" t="s">
        <v>685</v>
      </c>
      <c r="B794" s="195" t="s">
        <v>686</v>
      </c>
      <c r="C794" s="196" t="s">
        <v>19</v>
      </c>
      <c r="D794" s="197"/>
      <c r="E794" s="198"/>
      <c r="F794" s="198">
        <v>416.85</v>
      </c>
    </row>
    <row r="795" spans="1:6">
      <c r="A795" s="209" t="s">
        <v>1770</v>
      </c>
      <c r="B795" s="210" t="s">
        <v>3540</v>
      </c>
      <c r="C795" s="211" t="s">
        <v>259</v>
      </c>
      <c r="D795" s="212">
        <v>2.778</v>
      </c>
      <c r="E795" s="213">
        <v>109.9</v>
      </c>
      <c r="F795" s="213">
        <v>305.30220000000003</v>
      </c>
    </row>
    <row r="796" spans="1:6">
      <c r="A796" s="204" t="s">
        <v>2459</v>
      </c>
      <c r="B796" s="205" t="s">
        <v>2460</v>
      </c>
      <c r="C796" s="206" t="s">
        <v>224</v>
      </c>
      <c r="D796" s="207">
        <v>4.5810000000000004</v>
      </c>
      <c r="E796" s="208">
        <v>16.84</v>
      </c>
      <c r="F796" s="208">
        <v>77.144040000000004</v>
      </c>
    </row>
    <row r="797" spans="1:6">
      <c r="A797" s="204" t="s">
        <v>2461</v>
      </c>
      <c r="B797" s="205" t="s">
        <v>2462</v>
      </c>
      <c r="C797" s="206" t="s">
        <v>224</v>
      </c>
      <c r="D797" s="207">
        <v>2.2909999999999999</v>
      </c>
      <c r="E797" s="208">
        <v>12.04</v>
      </c>
      <c r="F797" s="208">
        <v>27.583639999999999</v>
      </c>
    </row>
    <row r="798" spans="1:6">
      <c r="A798" s="204" t="s">
        <v>3122</v>
      </c>
      <c r="B798" s="205" t="s">
        <v>3123</v>
      </c>
      <c r="C798" s="206" t="s">
        <v>47</v>
      </c>
      <c r="D798" s="207">
        <v>2.1000000000000001E-2</v>
      </c>
      <c r="E798" s="208">
        <v>325.61</v>
      </c>
      <c r="F798" s="208">
        <v>6.8378100000000002</v>
      </c>
    </row>
    <row r="799" spans="1:6">
      <c r="A799" s="194" t="s">
        <v>713</v>
      </c>
      <c r="B799" s="195" t="s">
        <v>714</v>
      </c>
      <c r="C799" s="196" t="s">
        <v>19</v>
      </c>
      <c r="D799" s="197"/>
      <c r="E799" s="198"/>
      <c r="F799" s="198">
        <v>65.81</v>
      </c>
    </row>
    <row r="800" spans="1:6">
      <c r="A800" s="209" t="s">
        <v>1851</v>
      </c>
      <c r="B800" s="210" t="s">
        <v>3541</v>
      </c>
      <c r="C800" s="211" t="s">
        <v>918</v>
      </c>
      <c r="D800" s="212">
        <v>1</v>
      </c>
      <c r="E800" s="213">
        <v>29.5</v>
      </c>
      <c r="F800" s="213">
        <v>29.5</v>
      </c>
    </row>
    <row r="801" spans="1:6">
      <c r="A801" s="209" t="s">
        <v>1673</v>
      </c>
      <c r="B801" s="210" t="s">
        <v>3316</v>
      </c>
      <c r="C801" s="211" t="s">
        <v>254</v>
      </c>
      <c r="D801" s="212">
        <v>1.1000000000000001</v>
      </c>
      <c r="E801" s="213">
        <v>4.8600000000000003</v>
      </c>
      <c r="F801" s="213">
        <v>5.3460000000000001</v>
      </c>
    </row>
    <row r="802" spans="1:6">
      <c r="A802" s="209" t="s">
        <v>2210</v>
      </c>
      <c r="B802" s="210" t="s">
        <v>3304</v>
      </c>
      <c r="C802" s="211" t="s">
        <v>1007</v>
      </c>
      <c r="D802" s="212">
        <v>0.02</v>
      </c>
      <c r="E802" s="213">
        <v>8.06</v>
      </c>
      <c r="F802" s="213">
        <v>0.16120000000000001</v>
      </c>
    </row>
    <row r="803" spans="1:6">
      <c r="A803" s="209" t="s">
        <v>1636</v>
      </c>
      <c r="B803" s="210" t="s">
        <v>3302</v>
      </c>
      <c r="C803" s="211" t="s">
        <v>254</v>
      </c>
      <c r="D803" s="212">
        <v>0.3</v>
      </c>
      <c r="E803" s="213">
        <v>14.79</v>
      </c>
      <c r="F803" s="213">
        <v>4.4370000000000003</v>
      </c>
    </row>
    <row r="804" spans="1:6">
      <c r="A804" s="204" t="s">
        <v>3290</v>
      </c>
      <c r="B804" s="205" t="s">
        <v>3291</v>
      </c>
      <c r="C804" s="206" t="s">
        <v>224</v>
      </c>
      <c r="D804" s="207">
        <v>0.16</v>
      </c>
      <c r="E804" s="208">
        <v>16.73</v>
      </c>
      <c r="F804" s="208">
        <v>2.6768000000000001</v>
      </c>
    </row>
    <row r="805" spans="1:6">
      <c r="A805" s="204" t="s">
        <v>2459</v>
      </c>
      <c r="B805" s="205" t="s">
        <v>2460</v>
      </c>
      <c r="C805" s="206" t="s">
        <v>224</v>
      </c>
      <c r="D805" s="207">
        <v>0.3</v>
      </c>
      <c r="E805" s="208">
        <v>16.84</v>
      </c>
      <c r="F805" s="208">
        <v>5.0519999999999996</v>
      </c>
    </row>
    <row r="806" spans="1:6">
      <c r="A806" s="204" t="s">
        <v>2461</v>
      </c>
      <c r="B806" s="205" t="s">
        <v>2462</v>
      </c>
      <c r="C806" s="206" t="s">
        <v>224</v>
      </c>
      <c r="D806" s="207">
        <v>0.8</v>
      </c>
      <c r="E806" s="208">
        <v>12.04</v>
      </c>
      <c r="F806" s="208">
        <v>9.6319999999999997</v>
      </c>
    </row>
    <row r="807" spans="1:6">
      <c r="A807" s="204" t="s">
        <v>676</v>
      </c>
      <c r="B807" s="205" t="s">
        <v>2528</v>
      </c>
      <c r="C807" s="206" t="s">
        <v>47</v>
      </c>
      <c r="D807" s="207">
        <v>3.5000000000000003E-2</v>
      </c>
      <c r="E807" s="208">
        <v>21.13</v>
      </c>
      <c r="F807" s="208">
        <v>0.73955000000000004</v>
      </c>
    </row>
    <row r="808" spans="1:6">
      <c r="A808" s="204" t="s">
        <v>3542</v>
      </c>
      <c r="B808" s="205" t="s">
        <v>3543</v>
      </c>
      <c r="C808" s="206" t="s">
        <v>47</v>
      </c>
      <c r="D808" s="207">
        <v>3.5000000000000003E-2</v>
      </c>
      <c r="E808" s="208">
        <v>237.42</v>
      </c>
      <c r="F808" s="208">
        <v>8.3096999999999994</v>
      </c>
    </row>
    <row r="809" spans="1:6">
      <c r="A809" s="194" t="s">
        <v>676</v>
      </c>
      <c r="B809" s="195" t="s">
        <v>677</v>
      </c>
      <c r="C809" s="196" t="s">
        <v>47</v>
      </c>
      <c r="D809" s="197"/>
      <c r="E809" s="198"/>
      <c r="F809" s="198">
        <v>21.13</v>
      </c>
    </row>
    <row r="810" spans="1:6">
      <c r="A810" s="204" t="s">
        <v>3290</v>
      </c>
      <c r="B810" s="205" t="s">
        <v>3291</v>
      </c>
      <c r="C810" s="206" t="s">
        <v>224</v>
      </c>
      <c r="D810" s="207">
        <v>0.19900000000000001</v>
      </c>
      <c r="E810" s="208">
        <v>16.73</v>
      </c>
      <c r="F810" s="208">
        <v>3.3292700000000002</v>
      </c>
    </row>
    <row r="811" spans="1:6">
      <c r="A811" s="204" t="s">
        <v>2459</v>
      </c>
      <c r="B811" s="205" t="s">
        <v>2460</v>
      </c>
      <c r="C811" s="206" t="s">
        <v>224</v>
      </c>
      <c r="D811" s="207">
        <v>0.19900000000000001</v>
      </c>
      <c r="E811" s="208">
        <v>16.84</v>
      </c>
      <c r="F811" s="208">
        <v>3.3511600000000001</v>
      </c>
    </row>
    <row r="812" spans="1:6">
      <c r="A812" s="204" t="s">
        <v>2461</v>
      </c>
      <c r="B812" s="205" t="s">
        <v>2462</v>
      </c>
      <c r="C812" s="206" t="s">
        <v>224</v>
      </c>
      <c r="D812" s="207">
        <v>1.1919999999999999</v>
      </c>
      <c r="E812" s="208">
        <v>12.04</v>
      </c>
      <c r="F812" s="208">
        <v>14.35168</v>
      </c>
    </row>
    <row r="813" spans="1:6">
      <c r="A813" s="204" t="s">
        <v>3544</v>
      </c>
      <c r="B813" s="205" t="s">
        <v>3545</v>
      </c>
      <c r="C813" s="206" t="s">
        <v>1023</v>
      </c>
      <c r="D813" s="207">
        <v>6.8000000000000005E-2</v>
      </c>
      <c r="E813" s="208">
        <v>1.31</v>
      </c>
      <c r="F813" s="208">
        <v>8.9080000000000006E-2</v>
      </c>
    </row>
    <row r="814" spans="1:6">
      <c r="A814" s="204" t="s">
        <v>3546</v>
      </c>
      <c r="B814" s="205" t="s">
        <v>3547</v>
      </c>
      <c r="C814" s="206" t="s">
        <v>1025</v>
      </c>
      <c r="D814" s="207">
        <v>0.13100000000000001</v>
      </c>
      <c r="E814" s="208">
        <v>0.28000000000000003</v>
      </c>
      <c r="F814" s="208">
        <v>3.6679999999999997E-2</v>
      </c>
    </row>
    <row r="815" spans="1:6">
      <c r="A815" s="194" t="s">
        <v>304</v>
      </c>
      <c r="B815" s="195" t="s">
        <v>305</v>
      </c>
      <c r="C815" s="196" t="s">
        <v>47</v>
      </c>
      <c r="D815" s="197"/>
      <c r="E815" s="198"/>
      <c r="F815" s="198">
        <v>82.35</v>
      </c>
    </row>
    <row r="816" spans="1:6">
      <c r="A816" s="204" t="s">
        <v>2459</v>
      </c>
      <c r="B816" s="205" t="s">
        <v>2460</v>
      </c>
      <c r="C816" s="206" t="s">
        <v>224</v>
      </c>
      <c r="D816" s="207">
        <v>1.65</v>
      </c>
      <c r="E816" s="208">
        <v>16.84</v>
      </c>
      <c r="F816" s="208">
        <v>27.786000000000001</v>
      </c>
    </row>
    <row r="817" spans="1:6">
      <c r="A817" s="204" t="s">
        <v>2461</v>
      </c>
      <c r="B817" s="205" t="s">
        <v>2462</v>
      </c>
      <c r="C817" s="206" t="s">
        <v>224</v>
      </c>
      <c r="D817" s="207">
        <v>4.5</v>
      </c>
      <c r="E817" s="208">
        <v>12.04</v>
      </c>
      <c r="F817" s="208">
        <v>54.18</v>
      </c>
    </row>
    <row r="818" spans="1:6">
      <c r="A818" s="204" t="s">
        <v>3544</v>
      </c>
      <c r="B818" s="205" t="s">
        <v>3545</v>
      </c>
      <c r="C818" s="206" t="s">
        <v>1023</v>
      </c>
      <c r="D818" s="207">
        <v>0.3</v>
      </c>
      <c r="E818" s="208">
        <v>1.31</v>
      </c>
      <c r="F818" s="208">
        <v>0.39300000000000002</v>
      </c>
    </row>
    <row r="819" spans="1:6">
      <c r="A819" s="194" t="s">
        <v>568</v>
      </c>
      <c r="B819" s="195" t="s">
        <v>569</v>
      </c>
      <c r="C819" s="196" t="s">
        <v>47</v>
      </c>
      <c r="D819" s="197"/>
      <c r="E819" s="198"/>
      <c r="F819" s="198">
        <v>154.41999999999999</v>
      </c>
    </row>
    <row r="820" spans="1:6">
      <c r="A820" s="209" t="s">
        <v>1786</v>
      </c>
      <c r="B820" s="210" t="s">
        <v>3548</v>
      </c>
      <c r="C820" s="211" t="s">
        <v>1059</v>
      </c>
      <c r="D820" s="212">
        <v>1.1000000000000001</v>
      </c>
      <c r="E820" s="213">
        <v>68.44</v>
      </c>
      <c r="F820" s="213">
        <v>75.284000000000006</v>
      </c>
    </row>
    <row r="821" spans="1:6">
      <c r="A821" s="204" t="s">
        <v>2459</v>
      </c>
      <c r="B821" s="205" t="s">
        <v>2460</v>
      </c>
      <c r="C821" s="206" t="s">
        <v>224</v>
      </c>
      <c r="D821" s="207">
        <v>2.238</v>
      </c>
      <c r="E821" s="208">
        <v>16.84</v>
      </c>
      <c r="F821" s="208">
        <v>37.687919999999998</v>
      </c>
    </row>
    <row r="822" spans="1:6">
      <c r="A822" s="204" t="s">
        <v>2461</v>
      </c>
      <c r="B822" s="205" t="s">
        <v>2462</v>
      </c>
      <c r="C822" s="206" t="s">
        <v>224</v>
      </c>
      <c r="D822" s="207">
        <v>3.3580000000000001</v>
      </c>
      <c r="E822" s="208">
        <v>12.04</v>
      </c>
      <c r="F822" s="208">
        <v>40.430320000000002</v>
      </c>
    </row>
    <row r="823" spans="1:6">
      <c r="A823" s="204" t="s">
        <v>3549</v>
      </c>
      <c r="B823" s="205" t="s">
        <v>3550</v>
      </c>
      <c r="C823" s="206" t="s">
        <v>1023</v>
      </c>
      <c r="D823" s="207">
        <v>3.2000000000000001E-2</v>
      </c>
      <c r="E823" s="208">
        <v>18.29</v>
      </c>
      <c r="F823" s="208">
        <v>0.58528000000000002</v>
      </c>
    </row>
    <row r="824" spans="1:6">
      <c r="A824" s="204" t="s">
        <v>3551</v>
      </c>
      <c r="B824" s="205" t="s">
        <v>3552</v>
      </c>
      <c r="C824" s="206" t="s">
        <v>1025</v>
      </c>
      <c r="D824" s="207">
        <v>0.03</v>
      </c>
      <c r="E824" s="208">
        <v>15.01</v>
      </c>
      <c r="F824" s="208">
        <v>0.45029999999999998</v>
      </c>
    </row>
    <row r="825" spans="1:6">
      <c r="A825" s="194" t="s">
        <v>194</v>
      </c>
      <c r="B825" s="195" t="s">
        <v>195</v>
      </c>
      <c r="C825" s="196" t="s">
        <v>47</v>
      </c>
      <c r="D825" s="197"/>
      <c r="E825" s="198"/>
      <c r="F825" s="198">
        <v>140.26</v>
      </c>
    </row>
    <row r="826" spans="1:6">
      <c r="A826" s="209" t="s">
        <v>1644</v>
      </c>
      <c r="B826" s="210" t="s">
        <v>2500</v>
      </c>
      <c r="C826" s="211" t="s">
        <v>1059</v>
      </c>
      <c r="D826" s="212">
        <v>1.1000000000000001</v>
      </c>
      <c r="E826" s="213">
        <v>60</v>
      </c>
      <c r="F826" s="213">
        <v>66</v>
      </c>
    </row>
    <row r="827" spans="1:6">
      <c r="A827" s="204" t="s">
        <v>2459</v>
      </c>
      <c r="B827" s="205" t="s">
        <v>2460</v>
      </c>
      <c r="C827" s="206" t="s">
        <v>224</v>
      </c>
      <c r="D827" s="207">
        <v>2.0649999999999999</v>
      </c>
      <c r="E827" s="208">
        <v>16.84</v>
      </c>
      <c r="F827" s="208">
        <v>34.7746</v>
      </c>
    </row>
    <row r="828" spans="1:6">
      <c r="A828" s="204" t="s">
        <v>2461</v>
      </c>
      <c r="B828" s="205" t="s">
        <v>2462</v>
      </c>
      <c r="C828" s="206" t="s">
        <v>224</v>
      </c>
      <c r="D828" s="207">
        <v>3.0960000000000001</v>
      </c>
      <c r="E828" s="208">
        <v>12.04</v>
      </c>
      <c r="F828" s="208">
        <v>37.275840000000002</v>
      </c>
    </row>
    <row r="829" spans="1:6">
      <c r="A829" s="204" t="s">
        <v>3549</v>
      </c>
      <c r="B829" s="205" t="s">
        <v>3550</v>
      </c>
      <c r="C829" s="206" t="s">
        <v>1023</v>
      </c>
      <c r="D829" s="207">
        <v>6.9000000000000006E-2</v>
      </c>
      <c r="E829" s="208">
        <v>18.29</v>
      </c>
      <c r="F829" s="208">
        <v>1.2620100000000001</v>
      </c>
    </row>
    <row r="830" spans="1:6">
      <c r="A830" s="204" t="s">
        <v>3551</v>
      </c>
      <c r="B830" s="205" t="s">
        <v>3552</v>
      </c>
      <c r="C830" s="206" t="s">
        <v>1025</v>
      </c>
      <c r="D830" s="207">
        <v>6.4000000000000001E-2</v>
      </c>
      <c r="E830" s="208">
        <v>15.01</v>
      </c>
      <c r="F830" s="208">
        <v>0.96064000000000005</v>
      </c>
    </row>
    <row r="831" spans="1:6">
      <c r="A831" s="194" t="s">
        <v>716</v>
      </c>
      <c r="B831" s="195" t="s">
        <v>717</v>
      </c>
      <c r="C831" s="196" t="s">
        <v>28</v>
      </c>
      <c r="D831" s="197"/>
      <c r="E831" s="198"/>
      <c r="F831" s="198">
        <v>172.73</v>
      </c>
    </row>
    <row r="832" spans="1:6">
      <c r="A832" s="204" t="s">
        <v>3553</v>
      </c>
      <c r="B832" s="205" t="s">
        <v>3554</v>
      </c>
      <c r="C832" s="206" t="s">
        <v>28</v>
      </c>
      <c r="D832" s="207">
        <v>1</v>
      </c>
      <c r="E832" s="208">
        <v>5.41</v>
      </c>
      <c r="F832" s="208">
        <v>5.41</v>
      </c>
    </row>
    <row r="833" spans="1:6">
      <c r="A833" s="204" t="s">
        <v>3227</v>
      </c>
      <c r="B833" s="205" t="s">
        <v>3228</v>
      </c>
      <c r="C833" s="206" t="s">
        <v>28</v>
      </c>
      <c r="D833" s="207">
        <v>1</v>
      </c>
      <c r="E833" s="208">
        <v>9.67</v>
      </c>
      <c r="F833" s="208">
        <v>9.67</v>
      </c>
    </row>
    <row r="834" spans="1:6">
      <c r="A834" s="204" t="s">
        <v>3555</v>
      </c>
      <c r="B834" s="205" t="s">
        <v>3556</v>
      </c>
      <c r="C834" s="206" t="s">
        <v>28</v>
      </c>
      <c r="D834" s="207">
        <v>1</v>
      </c>
      <c r="E834" s="208">
        <v>6.7</v>
      </c>
      <c r="F834" s="208">
        <v>6.7</v>
      </c>
    </row>
    <row r="835" spans="1:6">
      <c r="A835" s="204" t="s">
        <v>3557</v>
      </c>
      <c r="B835" s="205" t="s">
        <v>3558</v>
      </c>
      <c r="C835" s="206" t="s">
        <v>28</v>
      </c>
      <c r="D835" s="207">
        <v>1</v>
      </c>
      <c r="E835" s="208">
        <v>110.34</v>
      </c>
      <c r="F835" s="208">
        <v>110.34</v>
      </c>
    </row>
    <row r="836" spans="1:6">
      <c r="A836" s="204" t="s">
        <v>3559</v>
      </c>
      <c r="B836" s="205" t="s">
        <v>3560</v>
      </c>
      <c r="C836" s="206" t="s">
        <v>28</v>
      </c>
      <c r="D836" s="207">
        <v>1</v>
      </c>
      <c r="E836" s="208">
        <v>40.61</v>
      </c>
      <c r="F836" s="208">
        <v>40.61</v>
      </c>
    </row>
    <row r="837" spans="1:6">
      <c r="A837" s="194" t="s">
        <v>509</v>
      </c>
      <c r="B837" s="195" t="s">
        <v>510</v>
      </c>
      <c r="C837" s="196" t="s">
        <v>47</v>
      </c>
      <c r="D837" s="197"/>
      <c r="E837" s="198"/>
      <c r="F837" s="198">
        <v>133.59</v>
      </c>
    </row>
    <row r="838" spans="1:6">
      <c r="A838" s="209" t="s">
        <v>1726</v>
      </c>
      <c r="B838" s="210" t="s">
        <v>3561</v>
      </c>
      <c r="C838" s="211" t="s">
        <v>1059</v>
      </c>
      <c r="D838" s="212">
        <v>1.05</v>
      </c>
      <c r="E838" s="213">
        <v>58.47</v>
      </c>
      <c r="F838" s="213">
        <v>61.393500000000003</v>
      </c>
    </row>
    <row r="839" spans="1:6">
      <c r="A839" s="204" t="s">
        <v>2459</v>
      </c>
      <c r="B839" s="205" t="s">
        <v>2460</v>
      </c>
      <c r="C839" s="206" t="s">
        <v>224</v>
      </c>
      <c r="D839" s="207">
        <v>2.5</v>
      </c>
      <c r="E839" s="208">
        <v>16.84</v>
      </c>
      <c r="F839" s="208">
        <v>42.1</v>
      </c>
    </row>
    <row r="840" spans="1:6">
      <c r="A840" s="204" t="s">
        <v>2461</v>
      </c>
      <c r="B840" s="205" t="s">
        <v>2462</v>
      </c>
      <c r="C840" s="206" t="s">
        <v>224</v>
      </c>
      <c r="D840" s="207">
        <v>2.5</v>
      </c>
      <c r="E840" s="208">
        <v>12.04</v>
      </c>
      <c r="F840" s="208">
        <v>30.1</v>
      </c>
    </row>
    <row r="841" spans="1:6">
      <c r="A841" s="194" t="s">
        <v>246</v>
      </c>
      <c r="B841" s="195" t="s">
        <v>247</v>
      </c>
      <c r="C841" s="196" t="s">
        <v>19</v>
      </c>
      <c r="D841" s="197"/>
      <c r="E841" s="198"/>
      <c r="F841" s="198">
        <v>3.01</v>
      </c>
    </row>
    <row r="842" spans="1:6">
      <c r="A842" s="204" t="s">
        <v>2461</v>
      </c>
      <c r="B842" s="205" t="s">
        <v>2462</v>
      </c>
      <c r="C842" s="206" t="s">
        <v>224</v>
      </c>
      <c r="D842" s="207">
        <v>0.25</v>
      </c>
      <c r="E842" s="208">
        <v>12.04</v>
      </c>
      <c r="F842" s="208">
        <v>3.01</v>
      </c>
    </row>
    <row r="843" spans="1:6">
      <c r="A843" s="194" t="s">
        <v>323</v>
      </c>
      <c r="B843" s="195" t="s">
        <v>324</v>
      </c>
      <c r="C843" s="196" t="s">
        <v>19</v>
      </c>
      <c r="D843" s="197"/>
      <c r="E843" s="198"/>
      <c r="F843" s="198">
        <v>3.58</v>
      </c>
    </row>
    <row r="844" spans="1:6">
      <c r="A844" s="209" t="s">
        <v>1705</v>
      </c>
      <c r="B844" s="210" t="s">
        <v>3079</v>
      </c>
      <c r="C844" s="211" t="s">
        <v>1007</v>
      </c>
      <c r="D844" s="212">
        <v>0.02</v>
      </c>
      <c r="E844" s="213">
        <v>7.7</v>
      </c>
      <c r="F844" s="213">
        <v>0.154</v>
      </c>
    </row>
    <row r="845" spans="1:6">
      <c r="A845" s="209" t="s">
        <v>1673</v>
      </c>
      <c r="B845" s="210" t="s">
        <v>3316</v>
      </c>
      <c r="C845" s="211" t="s">
        <v>254</v>
      </c>
      <c r="D845" s="212">
        <v>3.5999999999999997E-2</v>
      </c>
      <c r="E845" s="213">
        <v>4.8600000000000003</v>
      </c>
      <c r="F845" s="213">
        <v>0.17496</v>
      </c>
    </row>
    <row r="846" spans="1:6">
      <c r="A846" s="209" t="s">
        <v>1849</v>
      </c>
      <c r="B846" s="210" t="s">
        <v>3301</v>
      </c>
      <c r="C846" s="211" t="s">
        <v>1007</v>
      </c>
      <c r="D846" s="212">
        <v>0.01</v>
      </c>
      <c r="E846" s="213">
        <v>7.93</v>
      </c>
      <c r="F846" s="213">
        <v>7.9299999999999995E-2</v>
      </c>
    </row>
    <row r="847" spans="1:6">
      <c r="A847" s="209" t="s">
        <v>2053</v>
      </c>
      <c r="B847" s="210" t="s">
        <v>3562</v>
      </c>
      <c r="C847" s="211" t="s">
        <v>254</v>
      </c>
      <c r="D847" s="212">
        <v>3.2000000000000001E-2</v>
      </c>
      <c r="E847" s="213">
        <v>10.039999999999999</v>
      </c>
      <c r="F847" s="213">
        <v>0.32128000000000001</v>
      </c>
    </row>
    <row r="848" spans="1:6">
      <c r="A848" s="204" t="s">
        <v>3290</v>
      </c>
      <c r="B848" s="205" t="s">
        <v>3291</v>
      </c>
      <c r="C848" s="206" t="s">
        <v>224</v>
      </c>
      <c r="D848" s="207">
        <v>0.1</v>
      </c>
      <c r="E848" s="208">
        <v>16.73</v>
      </c>
      <c r="F848" s="208">
        <v>1.673</v>
      </c>
    </row>
    <row r="849" spans="1:6">
      <c r="A849" s="204" t="s">
        <v>2461</v>
      </c>
      <c r="B849" s="205" t="s">
        <v>2462</v>
      </c>
      <c r="C849" s="206" t="s">
        <v>224</v>
      </c>
      <c r="D849" s="207">
        <v>0.1</v>
      </c>
      <c r="E849" s="208">
        <v>12.04</v>
      </c>
      <c r="F849" s="208">
        <v>1.204</v>
      </c>
    </row>
    <row r="850" spans="1:6">
      <c r="A850" s="194" t="s">
        <v>244</v>
      </c>
      <c r="B850" s="195" t="s">
        <v>245</v>
      </c>
      <c r="C850" s="196" t="s">
        <v>52</v>
      </c>
      <c r="D850" s="197"/>
      <c r="E850" s="198"/>
      <c r="F850" s="198">
        <v>1.86</v>
      </c>
    </row>
    <row r="851" spans="1:6">
      <c r="A851" s="204" t="s">
        <v>3563</v>
      </c>
      <c r="B851" s="205" t="s">
        <v>3564</v>
      </c>
      <c r="C851" s="206" t="s">
        <v>224</v>
      </c>
      <c r="D851" s="207">
        <v>1.2E-2</v>
      </c>
      <c r="E851" s="208">
        <v>20.100000000000001</v>
      </c>
      <c r="F851" s="208">
        <v>0.2412</v>
      </c>
    </row>
    <row r="852" spans="1:6">
      <c r="A852" s="204" t="s">
        <v>3565</v>
      </c>
      <c r="B852" s="205" t="s">
        <v>3566</v>
      </c>
      <c r="C852" s="206" t="s">
        <v>1023</v>
      </c>
      <c r="D852" s="207">
        <v>1.4999999999999999E-2</v>
      </c>
      <c r="E852" s="208">
        <v>108.5</v>
      </c>
      <c r="F852" s="208">
        <v>1.6274999999999999</v>
      </c>
    </row>
    <row r="853" spans="1:6">
      <c r="A853" s="194" t="s">
        <v>73</v>
      </c>
      <c r="B853" s="195" t="s">
        <v>74</v>
      </c>
      <c r="C853" s="196" t="s">
        <v>28</v>
      </c>
      <c r="D853" s="197"/>
      <c r="E853" s="198"/>
      <c r="F853" s="198">
        <v>5.55</v>
      </c>
    </row>
    <row r="854" spans="1:6">
      <c r="A854" s="209" t="s">
        <v>2095</v>
      </c>
      <c r="B854" s="210" t="s">
        <v>3567</v>
      </c>
      <c r="C854" s="211" t="s">
        <v>259</v>
      </c>
      <c r="D854" s="212">
        <v>1</v>
      </c>
      <c r="E854" s="213">
        <v>0.71</v>
      </c>
      <c r="F854" s="213">
        <v>0.71</v>
      </c>
    </row>
    <row r="855" spans="1:6">
      <c r="A855" s="204" t="s">
        <v>2956</v>
      </c>
      <c r="B855" s="205" t="s">
        <v>2957</v>
      </c>
      <c r="C855" s="206" t="s">
        <v>224</v>
      </c>
      <c r="D855" s="207">
        <v>0.159</v>
      </c>
      <c r="E855" s="208">
        <v>13.51</v>
      </c>
      <c r="F855" s="208">
        <v>2.1480899999999998</v>
      </c>
    </row>
    <row r="856" spans="1:6">
      <c r="A856" s="204" t="s">
        <v>2958</v>
      </c>
      <c r="B856" s="205" t="s">
        <v>2959</v>
      </c>
      <c r="C856" s="206" t="s">
        <v>224</v>
      </c>
      <c r="D856" s="207">
        <v>0.159</v>
      </c>
      <c r="E856" s="208">
        <v>17.010000000000002</v>
      </c>
      <c r="F856" s="208">
        <v>2.70459</v>
      </c>
    </row>
    <row r="857" spans="1:6">
      <c r="A857" s="194" t="s">
        <v>75</v>
      </c>
      <c r="B857" s="195" t="s">
        <v>76</v>
      </c>
      <c r="C857" s="196" t="s">
        <v>28</v>
      </c>
      <c r="D857" s="197"/>
      <c r="E857" s="198"/>
      <c r="F857" s="198">
        <v>6.53</v>
      </c>
    </row>
    <row r="858" spans="1:6">
      <c r="A858" s="209" t="s">
        <v>2214</v>
      </c>
      <c r="B858" s="210" t="s">
        <v>3568</v>
      </c>
      <c r="C858" s="211" t="s">
        <v>259</v>
      </c>
      <c r="D858" s="212">
        <v>1</v>
      </c>
      <c r="E858" s="213">
        <v>0.99</v>
      </c>
      <c r="F858" s="213">
        <v>0.99</v>
      </c>
    </row>
    <row r="859" spans="1:6">
      <c r="A859" s="204" t="s">
        <v>2956</v>
      </c>
      <c r="B859" s="205" t="s">
        <v>2957</v>
      </c>
      <c r="C859" s="206" t="s">
        <v>224</v>
      </c>
      <c r="D859" s="207">
        <v>0.182</v>
      </c>
      <c r="E859" s="208">
        <v>13.51</v>
      </c>
      <c r="F859" s="208">
        <v>2.4588199999999998</v>
      </c>
    </row>
    <row r="860" spans="1:6">
      <c r="A860" s="204" t="s">
        <v>2958</v>
      </c>
      <c r="B860" s="205" t="s">
        <v>2959</v>
      </c>
      <c r="C860" s="206" t="s">
        <v>224</v>
      </c>
      <c r="D860" s="207">
        <v>0.182</v>
      </c>
      <c r="E860" s="208">
        <v>17.010000000000002</v>
      </c>
      <c r="F860" s="208">
        <v>3.0958199999999998</v>
      </c>
    </row>
    <row r="861" spans="1:6">
      <c r="A861" s="194" t="s">
        <v>77</v>
      </c>
      <c r="B861" s="195" t="s">
        <v>78</v>
      </c>
      <c r="C861" s="196" t="s">
        <v>28</v>
      </c>
      <c r="D861" s="197"/>
      <c r="E861" s="198"/>
      <c r="F861" s="198">
        <v>10.93</v>
      </c>
    </row>
    <row r="862" spans="1:6">
      <c r="A862" s="209" t="s">
        <v>2073</v>
      </c>
      <c r="B862" s="210" t="s">
        <v>3569</v>
      </c>
      <c r="C862" s="211" t="s">
        <v>259</v>
      </c>
      <c r="D862" s="212">
        <v>1</v>
      </c>
      <c r="E862" s="213">
        <v>3.07</v>
      </c>
      <c r="F862" s="213">
        <v>3.07</v>
      </c>
    </row>
    <row r="863" spans="1:6">
      <c r="A863" s="204" t="s">
        <v>2956</v>
      </c>
      <c r="B863" s="205" t="s">
        <v>2957</v>
      </c>
      <c r="C863" s="206" t="s">
        <v>224</v>
      </c>
      <c r="D863" s="207">
        <v>0.25800000000000001</v>
      </c>
      <c r="E863" s="208">
        <v>13.51</v>
      </c>
      <c r="F863" s="208">
        <v>3.4855800000000001</v>
      </c>
    </row>
    <row r="864" spans="1:6">
      <c r="A864" s="204" t="s">
        <v>2958</v>
      </c>
      <c r="B864" s="205" t="s">
        <v>2959</v>
      </c>
      <c r="C864" s="206" t="s">
        <v>224</v>
      </c>
      <c r="D864" s="207">
        <v>0.25800000000000001</v>
      </c>
      <c r="E864" s="208">
        <v>17.010000000000002</v>
      </c>
      <c r="F864" s="208">
        <v>4.3885800000000001</v>
      </c>
    </row>
    <row r="865" spans="1:6">
      <c r="A865" s="194" t="s">
        <v>79</v>
      </c>
      <c r="B865" s="195" t="s">
        <v>80</v>
      </c>
      <c r="C865" s="196" t="s">
        <v>28</v>
      </c>
      <c r="D865" s="197"/>
      <c r="E865" s="198"/>
      <c r="F865" s="198">
        <v>19.59</v>
      </c>
    </row>
    <row r="866" spans="1:6">
      <c r="A866" s="209" t="s">
        <v>2057</v>
      </c>
      <c r="B866" s="210" t="s">
        <v>3570</v>
      </c>
      <c r="C866" s="211" t="s">
        <v>259</v>
      </c>
      <c r="D866" s="212">
        <v>1</v>
      </c>
      <c r="E866" s="213">
        <v>9.16</v>
      </c>
      <c r="F866" s="213">
        <v>9.16</v>
      </c>
    </row>
    <row r="867" spans="1:6">
      <c r="A867" s="204" t="s">
        <v>2956</v>
      </c>
      <c r="B867" s="205" t="s">
        <v>2957</v>
      </c>
      <c r="C867" s="206" t="s">
        <v>224</v>
      </c>
      <c r="D867" s="207">
        <v>0.34200000000000003</v>
      </c>
      <c r="E867" s="208">
        <v>13.51</v>
      </c>
      <c r="F867" s="208">
        <v>4.6204200000000002</v>
      </c>
    </row>
    <row r="868" spans="1:6">
      <c r="A868" s="204" t="s">
        <v>2958</v>
      </c>
      <c r="B868" s="205" t="s">
        <v>2959</v>
      </c>
      <c r="C868" s="206" t="s">
        <v>224</v>
      </c>
      <c r="D868" s="207">
        <v>0.34200000000000003</v>
      </c>
      <c r="E868" s="208">
        <v>17.010000000000002</v>
      </c>
      <c r="F868" s="208">
        <v>5.8174200000000003</v>
      </c>
    </row>
    <row r="869" spans="1:6">
      <c r="A869" s="194" t="s">
        <v>674</v>
      </c>
      <c r="B869" s="195" t="s">
        <v>675</v>
      </c>
      <c r="C869" s="196" t="s">
        <v>19</v>
      </c>
      <c r="D869" s="197"/>
      <c r="E869" s="198"/>
      <c r="F869" s="198">
        <v>21.21</v>
      </c>
    </row>
    <row r="870" spans="1:6">
      <c r="A870" s="209" t="s">
        <v>2101</v>
      </c>
      <c r="B870" s="210" t="s">
        <v>3573</v>
      </c>
      <c r="C870" s="211" t="s">
        <v>1199</v>
      </c>
      <c r="D870" s="212">
        <v>0.01</v>
      </c>
      <c r="E870" s="213">
        <v>5.67</v>
      </c>
      <c r="F870" s="213">
        <v>5.67E-2</v>
      </c>
    </row>
    <row r="871" spans="1:6">
      <c r="A871" s="209" t="s">
        <v>2281</v>
      </c>
      <c r="B871" s="210" t="s">
        <v>3574</v>
      </c>
      <c r="C871" s="211" t="s">
        <v>40</v>
      </c>
      <c r="D871" s="212">
        <v>0.39700000000000002</v>
      </c>
      <c r="E871" s="213">
        <v>5.49</v>
      </c>
      <c r="F871" s="213">
        <v>2.1795300000000002</v>
      </c>
    </row>
    <row r="872" spans="1:6">
      <c r="A872" s="209" t="s">
        <v>2327</v>
      </c>
      <c r="B872" s="210" t="s">
        <v>3575</v>
      </c>
      <c r="C872" s="211" t="s">
        <v>254</v>
      </c>
      <c r="D872" s="212">
        <v>0.03</v>
      </c>
      <c r="E872" s="213">
        <v>44</v>
      </c>
      <c r="F872" s="213">
        <v>1.32</v>
      </c>
    </row>
    <row r="873" spans="1:6">
      <c r="A873" s="204" t="s">
        <v>3538</v>
      </c>
      <c r="B873" s="205" t="s">
        <v>3539</v>
      </c>
      <c r="C873" s="206" t="s">
        <v>224</v>
      </c>
      <c r="D873" s="207">
        <v>0.108</v>
      </c>
      <c r="E873" s="208">
        <v>13.33</v>
      </c>
      <c r="F873" s="208">
        <v>1.43964</v>
      </c>
    </row>
    <row r="874" spans="1:6">
      <c r="A874" s="204" t="s">
        <v>3290</v>
      </c>
      <c r="B874" s="205" t="s">
        <v>3291</v>
      </c>
      <c r="C874" s="206" t="s">
        <v>224</v>
      </c>
      <c r="D874" s="207">
        <v>0.59</v>
      </c>
      <c r="E874" s="208">
        <v>16.73</v>
      </c>
      <c r="F874" s="208">
        <v>9.8706999999999994</v>
      </c>
    </row>
    <row r="875" spans="1:6">
      <c r="A875" s="204" t="s">
        <v>3576</v>
      </c>
      <c r="B875" s="205" t="s">
        <v>3577</v>
      </c>
      <c r="C875" s="206" t="s">
        <v>19</v>
      </c>
      <c r="D875" s="207">
        <v>0.34100000000000003</v>
      </c>
      <c r="E875" s="208">
        <v>18.690000000000001</v>
      </c>
      <c r="F875" s="208">
        <v>6.3732899999999999</v>
      </c>
    </row>
    <row r="876" spans="1:6">
      <c r="A876" s="194" t="s">
        <v>294</v>
      </c>
      <c r="B876" s="195" t="s">
        <v>295</v>
      </c>
      <c r="C876" s="196" t="s">
        <v>19</v>
      </c>
      <c r="D876" s="197"/>
      <c r="E876" s="198"/>
      <c r="F876" s="198">
        <v>44.31</v>
      </c>
    </row>
    <row r="877" spans="1:6">
      <c r="A877" s="209" t="s">
        <v>2101</v>
      </c>
      <c r="B877" s="210" t="s">
        <v>3573</v>
      </c>
      <c r="C877" s="211" t="s">
        <v>1199</v>
      </c>
      <c r="D877" s="212">
        <v>0.01</v>
      </c>
      <c r="E877" s="213">
        <v>5.67</v>
      </c>
      <c r="F877" s="213">
        <v>5.67E-2</v>
      </c>
    </row>
    <row r="878" spans="1:6">
      <c r="A878" s="209" t="s">
        <v>1768</v>
      </c>
      <c r="B878" s="210" t="s">
        <v>3578</v>
      </c>
      <c r="C878" s="211" t="s">
        <v>40</v>
      </c>
      <c r="D878" s="212">
        <v>0.19600000000000001</v>
      </c>
      <c r="E878" s="213">
        <v>7.8</v>
      </c>
      <c r="F878" s="213">
        <v>1.5287999999999999</v>
      </c>
    </row>
    <row r="879" spans="1:6">
      <c r="A879" s="209" t="s">
        <v>1683</v>
      </c>
      <c r="B879" s="210" t="s">
        <v>3579</v>
      </c>
      <c r="C879" s="211" t="s">
        <v>40</v>
      </c>
      <c r="D879" s="212">
        <v>0.39300000000000002</v>
      </c>
      <c r="E879" s="213">
        <v>12</v>
      </c>
      <c r="F879" s="213">
        <v>4.7160000000000002</v>
      </c>
    </row>
    <row r="880" spans="1:6">
      <c r="A880" s="209" t="s">
        <v>1728</v>
      </c>
      <c r="B880" s="210" t="s">
        <v>3580</v>
      </c>
      <c r="C880" s="211" t="s">
        <v>40</v>
      </c>
      <c r="D880" s="212">
        <v>0.78500000000000003</v>
      </c>
      <c r="E880" s="213">
        <v>3</v>
      </c>
      <c r="F880" s="213">
        <v>2.355</v>
      </c>
    </row>
    <row r="881" spans="1:6">
      <c r="A881" s="209" t="s">
        <v>1982</v>
      </c>
      <c r="B881" s="210" t="s">
        <v>3581</v>
      </c>
      <c r="C881" s="211" t="s">
        <v>1007</v>
      </c>
      <c r="D881" s="212">
        <v>1.9E-2</v>
      </c>
      <c r="E881" s="213">
        <v>9.9499999999999993</v>
      </c>
      <c r="F881" s="213">
        <v>0.18905</v>
      </c>
    </row>
    <row r="882" spans="1:6">
      <c r="A882" s="204" t="s">
        <v>3538</v>
      </c>
      <c r="B882" s="205" t="s">
        <v>3539</v>
      </c>
      <c r="C882" s="206" t="s">
        <v>224</v>
      </c>
      <c r="D882" s="207">
        <v>0.159</v>
      </c>
      <c r="E882" s="208">
        <v>13.33</v>
      </c>
      <c r="F882" s="208">
        <v>2.1194700000000002</v>
      </c>
    </row>
    <row r="883" spans="1:6">
      <c r="A883" s="204" t="s">
        <v>3290</v>
      </c>
      <c r="B883" s="205" t="s">
        <v>3291</v>
      </c>
      <c r="C883" s="206" t="s">
        <v>224</v>
      </c>
      <c r="D883" s="207">
        <v>0.86599999999999999</v>
      </c>
      <c r="E883" s="208">
        <v>16.73</v>
      </c>
      <c r="F883" s="208">
        <v>14.48818</v>
      </c>
    </row>
    <row r="884" spans="1:6">
      <c r="A884" s="204" t="s">
        <v>3582</v>
      </c>
      <c r="B884" s="205" t="s">
        <v>3583</v>
      </c>
      <c r="C884" s="206" t="s">
        <v>19</v>
      </c>
      <c r="D884" s="207">
        <v>0.26300000000000001</v>
      </c>
      <c r="E884" s="208">
        <v>71.91</v>
      </c>
      <c r="F884" s="208">
        <v>18.912330000000001</v>
      </c>
    </row>
    <row r="885" spans="1:6">
      <c r="A885" s="194" t="s">
        <v>711</v>
      </c>
      <c r="B885" s="195" t="s">
        <v>712</v>
      </c>
      <c r="C885" s="196" t="s">
        <v>19</v>
      </c>
      <c r="D885" s="197"/>
      <c r="E885" s="198"/>
      <c r="F885" s="198">
        <v>49.51</v>
      </c>
    </row>
    <row r="886" spans="1:6">
      <c r="A886" s="209" t="s">
        <v>2101</v>
      </c>
      <c r="B886" s="210" t="s">
        <v>3573</v>
      </c>
      <c r="C886" s="211" t="s">
        <v>1199</v>
      </c>
      <c r="D886" s="212">
        <v>0.01</v>
      </c>
      <c r="E886" s="213">
        <v>5.67</v>
      </c>
      <c r="F886" s="213">
        <v>5.67E-2</v>
      </c>
    </row>
    <row r="887" spans="1:6">
      <c r="A887" s="209" t="s">
        <v>1768</v>
      </c>
      <c r="B887" s="210" t="s">
        <v>3578</v>
      </c>
      <c r="C887" s="211" t="s">
        <v>40</v>
      </c>
      <c r="D887" s="212">
        <v>0.19600000000000001</v>
      </c>
      <c r="E887" s="213">
        <v>7.8</v>
      </c>
      <c r="F887" s="213">
        <v>1.5287999999999999</v>
      </c>
    </row>
    <row r="888" spans="1:6">
      <c r="A888" s="209" t="s">
        <v>1683</v>
      </c>
      <c r="B888" s="210" t="s">
        <v>3579</v>
      </c>
      <c r="C888" s="211" t="s">
        <v>40</v>
      </c>
      <c r="D888" s="212">
        <v>0.39300000000000002</v>
      </c>
      <c r="E888" s="213">
        <v>12</v>
      </c>
      <c r="F888" s="213">
        <v>4.7160000000000002</v>
      </c>
    </row>
    <row r="889" spans="1:6">
      <c r="A889" s="209" t="s">
        <v>1728</v>
      </c>
      <c r="B889" s="210" t="s">
        <v>3580</v>
      </c>
      <c r="C889" s="211" t="s">
        <v>40</v>
      </c>
      <c r="D889" s="212">
        <v>0.78500000000000003</v>
      </c>
      <c r="E889" s="213">
        <v>3</v>
      </c>
      <c r="F889" s="213">
        <v>2.355</v>
      </c>
    </row>
    <row r="890" spans="1:6">
      <c r="A890" s="209" t="s">
        <v>1982</v>
      </c>
      <c r="B890" s="210" t="s">
        <v>3581</v>
      </c>
      <c r="C890" s="211" t="s">
        <v>1007</v>
      </c>
      <c r="D890" s="212">
        <v>1.9E-2</v>
      </c>
      <c r="E890" s="213">
        <v>9.9499999999999993</v>
      </c>
      <c r="F890" s="213">
        <v>0.18905</v>
      </c>
    </row>
    <row r="891" spans="1:6">
      <c r="A891" s="204" t="s">
        <v>3538</v>
      </c>
      <c r="B891" s="205" t="s">
        <v>3539</v>
      </c>
      <c r="C891" s="206" t="s">
        <v>224</v>
      </c>
      <c r="D891" s="207">
        <v>0.20799999999999999</v>
      </c>
      <c r="E891" s="208">
        <v>13.33</v>
      </c>
      <c r="F891" s="208">
        <v>2.77264</v>
      </c>
    </row>
    <row r="892" spans="1:6">
      <c r="A892" s="204" t="s">
        <v>3290</v>
      </c>
      <c r="B892" s="205" t="s">
        <v>3291</v>
      </c>
      <c r="C892" s="206" t="s">
        <v>224</v>
      </c>
      <c r="D892" s="207">
        <v>1.137</v>
      </c>
      <c r="E892" s="208">
        <v>16.73</v>
      </c>
      <c r="F892" s="208">
        <v>19.022010000000002</v>
      </c>
    </row>
    <row r="893" spans="1:6">
      <c r="A893" s="204" t="s">
        <v>3582</v>
      </c>
      <c r="B893" s="205" t="s">
        <v>3583</v>
      </c>
      <c r="C893" s="206" t="s">
        <v>19</v>
      </c>
      <c r="D893" s="207">
        <v>0.26300000000000001</v>
      </c>
      <c r="E893" s="208">
        <v>71.91</v>
      </c>
      <c r="F893" s="208">
        <v>18.912330000000001</v>
      </c>
    </row>
    <row r="894" spans="1:6">
      <c r="A894" s="194" t="s">
        <v>672</v>
      </c>
      <c r="B894" s="195" t="s">
        <v>673</v>
      </c>
      <c r="C894" s="196" t="s">
        <v>19</v>
      </c>
      <c r="D894" s="197"/>
      <c r="E894" s="198"/>
      <c r="F894" s="198">
        <v>76.58</v>
      </c>
    </row>
    <row r="895" spans="1:6">
      <c r="A895" s="209" t="s">
        <v>2101</v>
      </c>
      <c r="B895" s="210" t="s">
        <v>3573</v>
      </c>
      <c r="C895" s="211" t="s">
        <v>1199</v>
      </c>
      <c r="D895" s="212">
        <v>0.01</v>
      </c>
      <c r="E895" s="213">
        <v>5.67</v>
      </c>
      <c r="F895" s="213">
        <v>5.67E-2</v>
      </c>
    </row>
    <row r="896" spans="1:6">
      <c r="A896" s="209" t="s">
        <v>2275</v>
      </c>
      <c r="B896" s="210" t="s">
        <v>3584</v>
      </c>
      <c r="C896" s="211" t="s">
        <v>254</v>
      </c>
      <c r="D896" s="212">
        <v>0.32800000000000001</v>
      </c>
      <c r="E896" s="213">
        <v>9.86</v>
      </c>
      <c r="F896" s="213">
        <v>3.2340800000000001</v>
      </c>
    </row>
    <row r="897" spans="1:6">
      <c r="A897" s="209" t="s">
        <v>1982</v>
      </c>
      <c r="B897" s="210" t="s">
        <v>3581</v>
      </c>
      <c r="C897" s="211" t="s">
        <v>1007</v>
      </c>
      <c r="D897" s="212">
        <v>4.9000000000000002E-2</v>
      </c>
      <c r="E897" s="213">
        <v>9.9499999999999993</v>
      </c>
      <c r="F897" s="213">
        <v>0.48754999999999998</v>
      </c>
    </row>
    <row r="898" spans="1:6">
      <c r="A898" s="204" t="s">
        <v>3538</v>
      </c>
      <c r="B898" s="205" t="s">
        <v>3539</v>
      </c>
      <c r="C898" s="206" t="s">
        <v>224</v>
      </c>
      <c r="D898" s="207">
        <v>0.19</v>
      </c>
      <c r="E898" s="208">
        <v>13.33</v>
      </c>
      <c r="F898" s="208">
        <v>2.5327000000000002</v>
      </c>
    </row>
    <row r="899" spans="1:6">
      <c r="A899" s="204" t="s">
        <v>3290</v>
      </c>
      <c r="B899" s="205" t="s">
        <v>3291</v>
      </c>
      <c r="C899" s="206" t="s">
        <v>224</v>
      </c>
      <c r="D899" s="207">
        <v>1.0349999999999999</v>
      </c>
      <c r="E899" s="208">
        <v>16.73</v>
      </c>
      <c r="F899" s="208">
        <v>17.315550000000002</v>
      </c>
    </row>
    <row r="900" spans="1:6">
      <c r="A900" s="204" t="s">
        <v>3585</v>
      </c>
      <c r="B900" s="205" t="s">
        <v>3586</v>
      </c>
      <c r="C900" s="206" t="s">
        <v>19</v>
      </c>
      <c r="D900" s="207">
        <v>0.41399999999999998</v>
      </c>
      <c r="E900" s="208">
        <v>52.16</v>
      </c>
      <c r="F900" s="208">
        <v>21.594239999999999</v>
      </c>
    </row>
    <row r="901" spans="1:6">
      <c r="A901" s="204" t="s">
        <v>3587</v>
      </c>
      <c r="B901" s="205" t="s">
        <v>3588</v>
      </c>
      <c r="C901" s="206" t="s">
        <v>52</v>
      </c>
      <c r="D901" s="207">
        <v>1.7290000000000001</v>
      </c>
      <c r="E901" s="208">
        <v>18.16</v>
      </c>
      <c r="F901" s="208">
        <v>31.39864</v>
      </c>
    </row>
    <row r="902" spans="1:6">
      <c r="A902" s="194" t="s">
        <v>169</v>
      </c>
      <c r="B902" s="195" t="s">
        <v>170</v>
      </c>
      <c r="C902" s="196" t="s">
        <v>19</v>
      </c>
      <c r="D902" s="197"/>
      <c r="E902" s="198"/>
      <c r="F902" s="198">
        <v>48.95</v>
      </c>
    </row>
    <row r="903" spans="1:6">
      <c r="A903" s="209" t="s">
        <v>1941</v>
      </c>
      <c r="B903" s="210" t="s">
        <v>3300</v>
      </c>
      <c r="C903" s="211" t="s">
        <v>254</v>
      </c>
      <c r="D903" s="212">
        <v>0.76190000000000002</v>
      </c>
      <c r="E903" s="213">
        <v>19.190000000000001</v>
      </c>
      <c r="F903" s="213">
        <v>14.620861</v>
      </c>
    </row>
    <row r="904" spans="1:6">
      <c r="A904" s="209" t="s">
        <v>1849</v>
      </c>
      <c r="B904" s="210" t="s">
        <v>3301</v>
      </c>
      <c r="C904" s="211" t="s">
        <v>1007</v>
      </c>
      <c r="D904" s="212">
        <v>0.2</v>
      </c>
      <c r="E904" s="213">
        <v>7.93</v>
      </c>
      <c r="F904" s="213">
        <v>1.5860000000000001</v>
      </c>
    </row>
    <row r="905" spans="1:6">
      <c r="A905" s="209" t="s">
        <v>1636</v>
      </c>
      <c r="B905" s="210" t="s">
        <v>3302</v>
      </c>
      <c r="C905" s="211" t="s">
        <v>254</v>
      </c>
      <c r="D905" s="212">
        <v>0.42849999999999999</v>
      </c>
      <c r="E905" s="213">
        <v>14.79</v>
      </c>
      <c r="F905" s="213">
        <v>6.3375149999999998</v>
      </c>
    </row>
    <row r="906" spans="1:6">
      <c r="A906" s="204" t="s">
        <v>3290</v>
      </c>
      <c r="B906" s="205" t="s">
        <v>3291</v>
      </c>
      <c r="C906" s="206" t="s">
        <v>224</v>
      </c>
      <c r="D906" s="207">
        <v>0.5</v>
      </c>
      <c r="E906" s="208">
        <v>16.73</v>
      </c>
      <c r="F906" s="208">
        <v>8.3650000000000002</v>
      </c>
    </row>
    <row r="907" spans="1:6">
      <c r="A907" s="204" t="s">
        <v>2461</v>
      </c>
      <c r="B907" s="205" t="s">
        <v>2462</v>
      </c>
      <c r="C907" s="206" t="s">
        <v>224</v>
      </c>
      <c r="D907" s="207">
        <v>1.5</v>
      </c>
      <c r="E907" s="208">
        <v>12.04</v>
      </c>
      <c r="F907" s="208">
        <v>18.059999999999999</v>
      </c>
    </row>
    <row r="908" spans="1:6">
      <c r="A908" s="194" t="s">
        <v>171</v>
      </c>
      <c r="B908" s="195" t="s">
        <v>172</v>
      </c>
      <c r="C908" s="196" t="s">
        <v>19</v>
      </c>
      <c r="D908" s="197"/>
      <c r="E908" s="198"/>
      <c r="F908" s="198">
        <v>45.68</v>
      </c>
    </row>
    <row r="909" spans="1:6">
      <c r="A909" s="209" t="s">
        <v>1673</v>
      </c>
      <c r="B909" s="210" t="s">
        <v>3316</v>
      </c>
      <c r="C909" s="211" t="s">
        <v>254</v>
      </c>
      <c r="D909" s="212">
        <v>0.8</v>
      </c>
      <c r="E909" s="213">
        <v>4.8600000000000003</v>
      </c>
      <c r="F909" s="213">
        <v>3.8879999999999999</v>
      </c>
    </row>
    <row r="910" spans="1:6">
      <c r="A910" s="209" t="s">
        <v>1849</v>
      </c>
      <c r="B910" s="210" t="s">
        <v>3301</v>
      </c>
      <c r="C910" s="211" t="s">
        <v>1007</v>
      </c>
      <c r="D910" s="212">
        <v>0.2</v>
      </c>
      <c r="E910" s="213">
        <v>7.93</v>
      </c>
      <c r="F910" s="213">
        <v>1.5860000000000001</v>
      </c>
    </row>
    <row r="911" spans="1:6">
      <c r="A911" s="209" t="s">
        <v>1636</v>
      </c>
      <c r="B911" s="210" t="s">
        <v>3302</v>
      </c>
      <c r="C911" s="211" t="s">
        <v>254</v>
      </c>
      <c r="D911" s="212">
        <v>0.93330000000000002</v>
      </c>
      <c r="E911" s="213">
        <v>14.79</v>
      </c>
      <c r="F911" s="213">
        <v>13.803507</v>
      </c>
    </row>
    <row r="912" spans="1:6">
      <c r="A912" s="204" t="s">
        <v>3290</v>
      </c>
      <c r="B912" s="205" t="s">
        <v>3291</v>
      </c>
      <c r="C912" s="206" t="s">
        <v>224</v>
      </c>
      <c r="D912" s="207">
        <v>0.5</v>
      </c>
      <c r="E912" s="208">
        <v>16.73</v>
      </c>
      <c r="F912" s="208">
        <v>8.3650000000000002</v>
      </c>
    </row>
    <row r="913" spans="1:6">
      <c r="A913" s="204" t="s">
        <v>2461</v>
      </c>
      <c r="B913" s="205" t="s">
        <v>2462</v>
      </c>
      <c r="C913" s="206" t="s">
        <v>224</v>
      </c>
      <c r="D913" s="207">
        <v>1.5</v>
      </c>
      <c r="E913" s="208">
        <v>12.04</v>
      </c>
      <c r="F913" s="208">
        <v>18.059999999999999</v>
      </c>
    </row>
    <row r="914" spans="1:6">
      <c r="A914" s="194" t="s">
        <v>666</v>
      </c>
      <c r="B914" s="195" t="s">
        <v>667</v>
      </c>
      <c r="C914" s="196" t="s">
        <v>19</v>
      </c>
      <c r="D914" s="197"/>
      <c r="E914" s="198"/>
      <c r="F914" s="198">
        <v>35.65</v>
      </c>
    </row>
    <row r="915" spans="1:6">
      <c r="A915" s="204" t="s">
        <v>2459</v>
      </c>
      <c r="B915" s="205" t="s">
        <v>2460</v>
      </c>
      <c r="C915" s="206" t="s">
        <v>224</v>
      </c>
      <c r="D915" s="207">
        <v>1</v>
      </c>
      <c r="E915" s="208">
        <v>16.84</v>
      </c>
      <c r="F915" s="208">
        <v>16.84</v>
      </c>
    </row>
    <row r="916" spans="1:6">
      <c r="A916" s="204" t="s">
        <v>2461</v>
      </c>
      <c r="B916" s="205" t="s">
        <v>2462</v>
      </c>
      <c r="C916" s="206" t="s">
        <v>224</v>
      </c>
      <c r="D916" s="207">
        <v>1</v>
      </c>
      <c r="E916" s="208">
        <v>12.04</v>
      </c>
      <c r="F916" s="208">
        <v>12.04</v>
      </c>
    </row>
    <row r="917" spans="1:6">
      <c r="A917" s="204" t="s">
        <v>3589</v>
      </c>
      <c r="B917" s="205" t="s">
        <v>3590</v>
      </c>
      <c r="C917" s="206" t="s">
        <v>47</v>
      </c>
      <c r="D917" s="207">
        <v>2.5000000000000001E-2</v>
      </c>
      <c r="E917" s="208">
        <v>271</v>
      </c>
      <c r="F917" s="208">
        <v>6.7750000000000004</v>
      </c>
    </row>
    <row r="918" spans="1:6">
      <c r="A918" s="194" t="s">
        <v>872</v>
      </c>
      <c r="B918" s="195" t="s">
        <v>873</v>
      </c>
      <c r="C918" s="196" t="s">
        <v>19</v>
      </c>
      <c r="D918" s="197"/>
      <c r="E918" s="198"/>
      <c r="F918" s="198">
        <v>40.270000000000003</v>
      </c>
    </row>
    <row r="919" spans="1:6">
      <c r="A919" s="204" t="s">
        <v>2459</v>
      </c>
      <c r="B919" s="205" t="s">
        <v>2460</v>
      </c>
      <c r="C919" s="206" t="s">
        <v>224</v>
      </c>
      <c r="D919" s="207">
        <v>1</v>
      </c>
      <c r="E919" s="208">
        <v>16.84</v>
      </c>
      <c r="F919" s="208">
        <v>16.84</v>
      </c>
    </row>
    <row r="920" spans="1:6">
      <c r="A920" s="204" t="s">
        <v>2461</v>
      </c>
      <c r="B920" s="205" t="s">
        <v>2462</v>
      </c>
      <c r="C920" s="206" t="s">
        <v>224</v>
      </c>
      <c r="D920" s="207">
        <v>1</v>
      </c>
      <c r="E920" s="208">
        <v>12.04</v>
      </c>
      <c r="F920" s="208">
        <v>12.04</v>
      </c>
    </row>
    <row r="921" spans="1:6">
      <c r="A921" s="204" t="s">
        <v>3122</v>
      </c>
      <c r="B921" s="205" t="s">
        <v>3123</v>
      </c>
      <c r="C921" s="206" t="s">
        <v>47</v>
      </c>
      <c r="D921" s="207">
        <v>3.5000000000000003E-2</v>
      </c>
      <c r="E921" s="208">
        <v>325.61</v>
      </c>
      <c r="F921" s="208">
        <v>11.39635</v>
      </c>
    </row>
    <row r="922" spans="1:6">
      <c r="A922" s="194" t="s">
        <v>24</v>
      </c>
      <c r="B922" s="195" t="s">
        <v>25</v>
      </c>
      <c r="C922" s="196" t="s">
        <v>19</v>
      </c>
      <c r="D922" s="197"/>
      <c r="E922" s="198"/>
      <c r="F922" s="198">
        <v>297.04000000000002</v>
      </c>
    </row>
    <row r="923" spans="1:6">
      <c r="A923" s="209" t="s">
        <v>2179</v>
      </c>
      <c r="B923" s="210" t="s">
        <v>3591</v>
      </c>
      <c r="C923" s="211" t="s">
        <v>254</v>
      </c>
      <c r="D923" s="212">
        <v>1</v>
      </c>
      <c r="E923" s="213">
        <v>3.83</v>
      </c>
      <c r="F923" s="213">
        <v>3.83</v>
      </c>
    </row>
    <row r="924" spans="1:6">
      <c r="A924" s="209" t="s">
        <v>1673</v>
      </c>
      <c r="B924" s="210" t="s">
        <v>3316</v>
      </c>
      <c r="C924" s="211" t="s">
        <v>254</v>
      </c>
      <c r="D924" s="212">
        <v>4</v>
      </c>
      <c r="E924" s="213">
        <v>4.8600000000000003</v>
      </c>
      <c r="F924" s="213">
        <v>19.440000000000001</v>
      </c>
    </row>
    <row r="925" spans="1:6">
      <c r="A925" s="209" t="s">
        <v>1738</v>
      </c>
      <c r="B925" s="210" t="s">
        <v>3592</v>
      </c>
      <c r="C925" s="211" t="s">
        <v>918</v>
      </c>
      <c r="D925" s="212">
        <v>1</v>
      </c>
      <c r="E925" s="213">
        <v>230</v>
      </c>
      <c r="F925" s="213">
        <v>230</v>
      </c>
    </row>
    <row r="926" spans="1:6">
      <c r="A926" s="209" t="s">
        <v>2210</v>
      </c>
      <c r="B926" s="210" t="s">
        <v>3304</v>
      </c>
      <c r="C926" s="211" t="s">
        <v>1007</v>
      </c>
      <c r="D926" s="212">
        <v>0.11</v>
      </c>
      <c r="E926" s="213">
        <v>8.06</v>
      </c>
      <c r="F926" s="213">
        <v>0.88660000000000005</v>
      </c>
    </row>
    <row r="927" spans="1:6">
      <c r="A927" s="204" t="s">
        <v>3290</v>
      </c>
      <c r="B927" s="205" t="s">
        <v>3291</v>
      </c>
      <c r="C927" s="206" t="s">
        <v>224</v>
      </c>
      <c r="D927" s="207">
        <v>1</v>
      </c>
      <c r="E927" s="208">
        <v>16.73</v>
      </c>
      <c r="F927" s="208">
        <v>16.73</v>
      </c>
    </row>
    <row r="928" spans="1:6">
      <c r="A928" s="204" t="s">
        <v>2461</v>
      </c>
      <c r="B928" s="205" t="s">
        <v>2462</v>
      </c>
      <c r="C928" s="206" t="s">
        <v>224</v>
      </c>
      <c r="D928" s="207">
        <v>2</v>
      </c>
      <c r="E928" s="208">
        <v>12.04</v>
      </c>
      <c r="F928" s="208">
        <v>24.08</v>
      </c>
    </row>
    <row r="929" spans="1:6">
      <c r="A929" s="204" t="s">
        <v>3593</v>
      </c>
      <c r="B929" s="205" t="s">
        <v>3594</v>
      </c>
      <c r="C929" s="206" t="s">
        <v>47</v>
      </c>
      <c r="D929" s="207">
        <v>0.01</v>
      </c>
      <c r="E929" s="208">
        <v>208.36</v>
      </c>
      <c r="F929" s="208">
        <v>2.0836000000000001</v>
      </c>
    </row>
    <row r="930" spans="1:6">
      <c r="A930" s="194" t="s">
        <v>895</v>
      </c>
      <c r="B930" s="195" t="s">
        <v>896</v>
      </c>
      <c r="C930" s="196" t="s">
        <v>28</v>
      </c>
      <c r="D930" s="197"/>
      <c r="E930" s="198"/>
      <c r="F930" s="198">
        <v>68.33</v>
      </c>
    </row>
    <row r="931" spans="1:6">
      <c r="A931" s="209" t="s">
        <v>1644</v>
      </c>
      <c r="B931" s="210" t="s">
        <v>2500</v>
      </c>
      <c r="C931" s="211" t="s">
        <v>1059</v>
      </c>
      <c r="D931" s="212">
        <v>3.2000000000000001E-2</v>
      </c>
      <c r="E931" s="213">
        <v>60</v>
      </c>
      <c r="F931" s="213">
        <v>1.92</v>
      </c>
    </row>
    <row r="932" spans="1:6">
      <c r="A932" s="209" t="s">
        <v>1689</v>
      </c>
      <c r="B932" s="210" t="s">
        <v>3595</v>
      </c>
      <c r="C932" s="211" t="s">
        <v>1059</v>
      </c>
      <c r="D932" s="212">
        <v>7.3999999999999996E-2</v>
      </c>
      <c r="E932" s="213">
        <v>96.42</v>
      </c>
      <c r="F932" s="213">
        <v>7.1350800000000003</v>
      </c>
    </row>
    <row r="933" spans="1:6">
      <c r="A933" s="209" t="s">
        <v>1620</v>
      </c>
      <c r="B933" s="210" t="s">
        <v>3596</v>
      </c>
      <c r="C933" s="211" t="s">
        <v>259</v>
      </c>
      <c r="D933" s="212">
        <v>1</v>
      </c>
      <c r="E933" s="213">
        <v>54.59</v>
      </c>
      <c r="F933" s="213">
        <v>54.59</v>
      </c>
    </row>
    <row r="934" spans="1:6">
      <c r="A934" s="209" t="s">
        <v>2025</v>
      </c>
      <c r="B934" s="210" t="s">
        <v>3597</v>
      </c>
      <c r="C934" s="211" t="s">
        <v>1007</v>
      </c>
      <c r="D934" s="212">
        <v>7.3999999999999996E-2</v>
      </c>
      <c r="E934" s="213">
        <v>1.42</v>
      </c>
      <c r="F934" s="213">
        <v>0.10508000000000001</v>
      </c>
    </row>
    <row r="935" spans="1:6">
      <c r="A935" s="209" t="s">
        <v>1734</v>
      </c>
      <c r="B935" s="210" t="s">
        <v>3598</v>
      </c>
      <c r="C935" s="211" t="s">
        <v>1007</v>
      </c>
      <c r="D935" s="212">
        <v>3</v>
      </c>
      <c r="E935" s="213">
        <v>0.77</v>
      </c>
      <c r="F935" s="213">
        <v>2.31</v>
      </c>
    </row>
    <row r="936" spans="1:6">
      <c r="A936" s="204" t="s">
        <v>2461</v>
      </c>
      <c r="B936" s="205" t="s">
        <v>2462</v>
      </c>
      <c r="C936" s="206" t="s">
        <v>224</v>
      </c>
      <c r="D936" s="207">
        <v>0.09</v>
      </c>
      <c r="E936" s="208">
        <v>12.04</v>
      </c>
      <c r="F936" s="208">
        <v>1.0835999999999999</v>
      </c>
    </row>
    <row r="937" spans="1:6">
      <c r="A937" s="204" t="s">
        <v>3599</v>
      </c>
      <c r="B937" s="205" t="s">
        <v>3600</v>
      </c>
      <c r="C937" s="206" t="s">
        <v>224</v>
      </c>
      <c r="D937" s="207">
        <v>0.09</v>
      </c>
      <c r="E937" s="208">
        <v>13.34</v>
      </c>
      <c r="F937" s="208">
        <v>1.2005999999999999</v>
      </c>
    </row>
    <row r="938" spans="1:6">
      <c r="A938" s="194" t="s">
        <v>899</v>
      </c>
      <c r="B938" s="195" t="s">
        <v>900</v>
      </c>
      <c r="C938" s="196" t="s">
        <v>28</v>
      </c>
      <c r="D938" s="197"/>
      <c r="E938" s="198"/>
      <c r="F938" s="198">
        <v>144.66</v>
      </c>
    </row>
    <row r="939" spans="1:6">
      <c r="A939" s="209" t="s">
        <v>1841</v>
      </c>
      <c r="B939" s="210" t="s">
        <v>3601</v>
      </c>
      <c r="C939" s="211" t="s">
        <v>259</v>
      </c>
      <c r="D939" s="212">
        <v>1</v>
      </c>
      <c r="E939" s="213">
        <v>82.98</v>
      </c>
      <c r="F939" s="213">
        <v>82.98</v>
      </c>
    </row>
    <row r="940" spans="1:6">
      <c r="A940" s="209" t="s">
        <v>1644</v>
      </c>
      <c r="B940" s="210" t="s">
        <v>2500</v>
      </c>
      <c r="C940" s="211" t="s">
        <v>1059</v>
      </c>
      <c r="D940" s="212">
        <v>6.4000000000000003E-3</v>
      </c>
      <c r="E940" s="213">
        <v>60</v>
      </c>
      <c r="F940" s="213">
        <v>0.38400000000000001</v>
      </c>
    </row>
    <row r="941" spans="1:6">
      <c r="A941" s="209" t="s">
        <v>1689</v>
      </c>
      <c r="B941" s="210" t="s">
        <v>3595</v>
      </c>
      <c r="C941" s="211" t="s">
        <v>1059</v>
      </c>
      <c r="D941" s="212">
        <v>0.20499999999999999</v>
      </c>
      <c r="E941" s="213">
        <v>96.42</v>
      </c>
      <c r="F941" s="213">
        <v>19.766100000000002</v>
      </c>
    </row>
    <row r="942" spans="1:6">
      <c r="A942" s="209" t="s">
        <v>2025</v>
      </c>
      <c r="B942" s="210" t="s">
        <v>3597</v>
      </c>
      <c r="C942" s="211" t="s">
        <v>1007</v>
      </c>
      <c r="D942" s="212">
        <v>0.8</v>
      </c>
      <c r="E942" s="213">
        <v>1.42</v>
      </c>
      <c r="F942" s="213">
        <v>1.1359999999999999</v>
      </c>
    </row>
    <row r="943" spans="1:6">
      <c r="A943" s="209" t="s">
        <v>2359</v>
      </c>
      <c r="B943" s="210" t="s">
        <v>3602</v>
      </c>
      <c r="C943" s="211" t="s">
        <v>1007</v>
      </c>
      <c r="D943" s="212">
        <v>0.8</v>
      </c>
      <c r="E943" s="213">
        <v>7.0000000000000007E-2</v>
      </c>
      <c r="F943" s="213">
        <v>5.6000000000000001E-2</v>
      </c>
    </row>
    <row r="944" spans="1:6">
      <c r="A944" s="209" t="s">
        <v>1734</v>
      </c>
      <c r="B944" s="210" t="s">
        <v>3598</v>
      </c>
      <c r="C944" s="211" t="s">
        <v>1007</v>
      </c>
      <c r="D944" s="212">
        <v>30</v>
      </c>
      <c r="E944" s="213">
        <v>0.77</v>
      </c>
      <c r="F944" s="213">
        <v>23.1</v>
      </c>
    </row>
    <row r="945" spans="1:6">
      <c r="A945" s="204" t="s">
        <v>2461</v>
      </c>
      <c r="B945" s="205" t="s">
        <v>2462</v>
      </c>
      <c r="C945" s="206" t="s">
        <v>224</v>
      </c>
      <c r="D945" s="207">
        <v>1.18</v>
      </c>
      <c r="E945" s="208">
        <v>12.04</v>
      </c>
      <c r="F945" s="208">
        <v>14.2072</v>
      </c>
    </row>
    <row r="946" spans="1:6">
      <c r="A946" s="204" t="s">
        <v>3599</v>
      </c>
      <c r="B946" s="205" t="s">
        <v>3600</v>
      </c>
      <c r="C946" s="206" t="s">
        <v>224</v>
      </c>
      <c r="D946" s="207">
        <v>0.23</v>
      </c>
      <c r="E946" s="208">
        <v>13.34</v>
      </c>
      <c r="F946" s="208">
        <v>3.0682</v>
      </c>
    </row>
    <row r="947" spans="1:6">
      <c r="A947" s="194" t="s">
        <v>897</v>
      </c>
      <c r="B947" s="195" t="s">
        <v>898</v>
      </c>
      <c r="C947" s="196" t="s">
        <v>19</v>
      </c>
      <c r="D947" s="197"/>
      <c r="E947" s="198"/>
      <c r="F947" s="198">
        <v>9.43</v>
      </c>
    </row>
    <row r="948" spans="1:6">
      <c r="A948" s="209" t="s">
        <v>1794</v>
      </c>
      <c r="B948" s="210" t="s">
        <v>3603</v>
      </c>
      <c r="C948" s="211" t="s">
        <v>918</v>
      </c>
      <c r="D948" s="212">
        <v>1</v>
      </c>
      <c r="E948" s="213">
        <v>4.4400000000000004</v>
      </c>
      <c r="F948" s="213">
        <v>4.4400000000000004</v>
      </c>
    </row>
    <row r="949" spans="1:6">
      <c r="A949" s="209" t="s">
        <v>2025</v>
      </c>
      <c r="B949" s="210" t="s">
        <v>3597</v>
      </c>
      <c r="C949" s="211" t="s">
        <v>1007</v>
      </c>
      <c r="D949" s="212">
        <v>0.1</v>
      </c>
      <c r="E949" s="213">
        <v>1.42</v>
      </c>
      <c r="F949" s="213">
        <v>0.14199999999999999</v>
      </c>
    </row>
    <row r="950" spans="1:6">
      <c r="A950" s="209" t="s">
        <v>2359</v>
      </c>
      <c r="B950" s="210" t="s">
        <v>3602</v>
      </c>
      <c r="C950" s="211" t="s">
        <v>1007</v>
      </c>
      <c r="D950" s="212">
        <v>0.15</v>
      </c>
      <c r="E950" s="213">
        <v>7.0000000000000007E-2</v>
      </c>
      <c r="F950" s="213">
        <v>1.0500000000000001E-2</v>
      </c>
    </row>
    <row r="951" spans="1:6">
      <c r="A951" s="209" t="s">
        <v>1734</v>
      </c>
      <c r="B951" s="210" t="s">
        <v>3598</v>
      </c>
      <c r="C951" s="211" t="s">
        <v>1007</v>
      </c>
      <c r="D951" s="212">
        <v>3</v>
      </c>
      <c r="E951" s="213">
        <v>0.77</v>
      </c>
      <c r="F951" s="213">
        <v>2.31</v>
      </c>
    </row>
    <row r="952" spans="1:6">
      <c r="A952" s="204" t="s">
        <v>2461</v>
      </c>
      <c r="B952" s="205" t="s">
        <v>2462</v>
      </c>
      <c r="C952" s="206" t="s">
        <v>224</v>
      </c>
      <c r="D952" s="207">
        <v>0.1</v>
      </c>
      <c r="E952" s="208">
        <v>12.04</v>
      </c>
      <c r="F952" s="208">
        <v>1.204</v>
      </c>
    </row>
    <row r="953" spans="1:6">
      <c r="A953" s="204" t="s">
        <v>3599</v>
      </c>
      <c r="B953" s="205" t="s">
        <v>3600</v>
      </c>
      <c r="C953" s="206" t="s">
        <v>224</v>
      </c>
      <c r="D953" s="207">
        <v>0.1</v>
      </c>
      <c r="E953" s="208">
        <v>13.34</v>
      </c>
      <c r="F953" s="208">
        <v>1.3340000000000001</v>
      </c>
    </row>
    <row r="954" spans="1:6">
      <c r="A954" s="194" t="s">
        <v>220</v>
      </c>
      <c r="B954" s="195" t="s">
        <v>221</v>
      </c>
      <c r="C954" s="196" t="s">
        <v>28</v>
      </c>
      <c r="D954" s="197"/>
      <c r="E954" s="198"/>
      <c r="F954" s="198">
        <v>987</v>
      </c>
    </row>
    <row r="955" spans="1:6">
      <c r="A955" s="209" t="s">
        <v>1921</v>
      </c>
      <c r="B955" s="210" t="s">
        <v>3604</v>
      </c>
      <c r="C955" s="211" t="s">
        <v>259</v>
      </c>
      <c r="D955" s="212">
        <v>1</v>
      </c>
      <c r="E955" s="213">
        <v>234.73</v>
      </c>
      <c r="F955" s="213">
        <v>234.73</v>
      </c>
    </row>
    <row r="956" spans="1:6">
      <c r="A956" s="209" t="s">
        <v>1917</v>
      </c>
      <c r="B956" s="210" t="s">
        <v>3605</v>
      </c>
      <c r="C956" s="211" t="s">
        <v>259</v>
      </c>
      <c r="D956" s="212">
        <v>4</v>
      </c>
      <c r="E956" s="213">
        <v>61.77</v>
      </c>
      <c r="F956" s="213">
        <v>247.08</v>
      </c>
    </row>
    <row r="957" spans="1:6">
      <c r="A957" s="209" t="s">
        <v>2167</v>
      </c>
      <c r="B957" s="210" t="s">
        <v>3606</v>
      </c>
      <c r="C957" s="211" t="s">
        <v>259</v>
      </c>
      <c r="D957" s="212">
        <v>1</v>
      </c>
      <c r="E957" s="213">
        <v>25.32</v>
      </c>
      <c r="F957" s="213">
        <v>25.32</v>
      </c>
    </row>
    <row r="958" spans="1:6">
      <c r="A958" s="204" t="s">
        <v>613</v>
      </c>
      <c r="B958" s="205" t="s">
        <v>3607</v>
      </c>
      <c r="C958" s="206" t="s">
        <v>19</v>
      </c>
      <c r="D958" s="207">
        <v>4.87</v>
      </c>
      <c r="E958" s="208">
        <v>6.84</v>
      </c>
      <c r="F958" s="208">
        <v>33.3108</v>
      </c>
    </row>
    <row r="959" spans="1:6">
      <c r="A959" s="204" t="s">
        <v>3608</v>
      </c>
      <c r="B959" s="205" t="s">
        <v>3609</v>
      </c>
      <c r="C959" s="206" t="s">
        <v>47</v>
      </c>
      <c r="D959" s="207">
        <v>1.2E-2</v>
      </c>
      <c r="E959" s="208">
        <v>253.31</v>
      </c>
      <c r="F959" s="208">
        <v>3.03972</v>
      </c>
    </row>
    <row r="960" spans="1:6">
      <c r="A960" s="204" t="s">
        <v>2459</v>
      </c>
      <c r="B960" s="205" t="s">
        <v>2460</v>
      </c>
      <c r="C960" s="206" t="s">
        <v>224</v>
      </c>
      <c r="D960" s="207">
        <v>10.5</v>
      </c>
      <c r="E960" s="208">
        <v>16.84</v>
      </c>
      <c r="F960" s="208">
        <v>176.82</v>
      </c>
    </row>
    <row r="961" spans="1:6">
      <c r="A961" s="204" t="s">
        <v>2461</v>
      </c>
      <c r="B961" s="205" t="s">
        <v>2462</v>
      </c>
      <c r="C961" s="206" t="s">
        <v>224</v>
      </c>
      <c r="D961" s="207">
        <v>9</v>
      </c>
      <c r="E961" s="208">
        <v>12.04</v>
      </c>
      <c r="F961" s="208">
        <v>108.36</v>
      </c>
    </row>
    <row r="962" spans="1:6">
      <c r="A962" s="204" t="s">
        <v>3593</v>
      </c>
      <c r="B962" s="205" t="s">
        <v>3594</v>
      </c>
      <c r="C962" s="206" t="s">
        <v>47</v>
      </c>
      <c r="D962" s="207">
        <v>0.76</v>
      </c>
      <c r="E962" s="208">
        <v>208.36</v>
      </c>
      <c r="F962" s="208">
        <v>158.3536</v>
      </c>
    </row>
    <row r="963" spans="1:6">
      <c r="A963" s="194" t="s">
        <v>218</v>
      </c>
      <c r="B963" s="195" t="s">
        <v>219</v>
      </c>
      <c r="C963" s="196" t="s">
        <v>28</v>
      </c>
      <c r="D963" s="197"/>
      <c r="E963" s="198"/>
      <c r="F963" s="198">
        <v>284.70999999999998</v>
      </c>
    </row>
    <row r="964" spans="1:6">
      <c r="A964" s="209" t="s">
        <v>1695</v>
      </c>
      <c r="B964" s="210" t="s">
        <v>3610</v>
      </c>
      <c r="C964" s="211" t="s">
        <v>259</v>
      </c>
      <c r="D964" s="212">
        <v>3</v>
      </c>
      <c r="E964" s="213">
        <v>37.549999999999997</v>
      </c>
      <c r="F964" s="213">
        <v>112.65</v>
      </c>
    </row>
    <row r="965" spans="1:6">
      <c r="A965" s="204" t="s">
        <v>613</v>
      </c>
      <c r="B965" s="205" t="s">
        <v>3607</v>
      </c>
      <c r="C965" s="206" t="s">
        <v>19</v>
      </c>
      <c r="D965" s="207">
        <v>1.68</v>
      </c>
      <c r="E965" s="208">
        <v>6.84</v>
      </c>
      <c r="F965" s="208">
        <v>11.491199999999999</v>
      </c>
    </row>
    <row r="966" spans="1:6">
      <c r="A966" s="204" t="s">
        <v>3608</v>
      </c>
      <c r="B966" s="205" t="s">
        <v>3609</v>
      </c>
      <c r="C966" s="206" t="s">
        <v>47</v>
      </c>
      <c r="D966" s="207">
        <v>4.0000000000000001E-3</v>
      </c>
      <c r="E966" s="208">
        <v>253.31</v>
      </c>
      <c r="F966" s="208">
        <v>1.0132399999999999</v>
      </c>
    </row>
    <row r="967" spans="1:6">
      <c r="A967" s="204" t="s">
        <v>2459</v>
      </c>
      <c r="B967" s="205" t="s">
        <v>2460</v>
      </c>
      <c r="C967" s="206" t="s">
        <v>224</v>
      </c>
      <c r="D967" s="207">
        <v>3</v>
      </c>
      <c r="E967" s="208">
        <v>16.84</v>
      </c>
      <c r="F967" s="208">
        <v>50.52</v>
      </c>
    </row>
    <row r="968" spans="1:6">
      <c r="A968" s="204" t="s">
        <v>2461</v>
      </c>
      <c r="B968" s="205" t="s">
        <v>2462</v>
      </c>
      <c r="C968" s="206" t="s">
        <v>224</v>
      </c>
      <c r="D968" s="207">
        <v>3</v>
      </c>
      <c r="E968" s="208">
        <v>12.04</v>
      </c>
      <c r="F968" s="208">
        <v>36.119999999999997</v>
      </c>
    </row>
    <row r="969" spans="1:6">
      <c r="A969" s="204" t="s">
        <v>3593</v>
      </c>
      <c r="B969" s="205" t="s">
        <v>3594</v>
      </c>
      <c r="C969" s="206" t="s">
        <v>47</v>
      </c>
      <c r="D969" s="207">
        <v>0.35</v>
      </c>
      <c r="E969" s="208">
        <v>208.36</v>
      </c>
      <c r="F969" s="208">
        <v>72.926000000000002</v>
      </c>
    </row>
    <row r="970" spans="1:6">
      <c r="A970" s="194" t="s">
        <v>695</v>
      </c>
      <c r="B970" s="195" t="s">
        <v>696</v>
      </c>
      <c r="C970" s="196" t="s">
        <v>19</v>
      </c>
      <c r="D970" s="197"/>
      <c r="E970" s="198"/>
      <c r="F970" s="198">
        <v>759.8</v>
      </c>
    </row>
    <row r="971" spans="1:6">
      <c r="A971" s="209" t="s">
        <v>2015</v>
      </c>
      <c r="B971" s="210" t="s">
        <v>3611</v>
      </c>
      <c r="C971" s="211" t="s">
        <v>1356</v>
      </c>
      <c r="D971" s="212">
        <v>0.88290000000000002</v>
      </c>
      <c r="E971" s="213">
        <v>28.81</v>
      </c>
      <c r="F971" s="213">
        <v>25.436349</v>
      </c>
    </row>
    <row r="972" spans="1:6">
      <c r="A972" s="209" t="s">
        <v>1827</v>
      </c>
      <c r="B972" s="210" t="s">
        <v>3612</v>
      </c>
      <c r="C972" s="211" t="s">
        <v>918</v>
      </c>
      <c r="D972" s="212">
        <v>1</v>
      </c>
      <c r="E972" s="213">
        <v>599.57000000000005</v>
      </c>
      <c r="F972" s="213">
        <v>599.57000000000005</v>
      </c>
    </row>
    <row r="973" spans="1:6">
      <c r="A973" s="209" t="s">
        <v>2256</v>
      </c>
      <c r="B973" s="210" t="s">
        <v>3116</v>
      </c>
      <c r="C973" s="211" t="s">
        <v>259</v>
      </c>
      <c r="D973" s="212">
        <v>4.8166000000000002</v>
      </c>
      <c r="E973" s="213">
        <v>0.3</v>
      </c>
      <c r="F973" s="213">
        <v>1.4449799999999999</v>
      </c>
    </row>
    <row r="974" spans="1:6">
      <c r="A974" s="209" t="s">
        <v>1857</v>
      </c>
      <c r="B974" s="210" t="s">
        <v>3613</v>
      </c>
      <c r="C974" s="211" t="s">
        <v>254</v>
      </c>
      <c r="D974" s="212">
        <v>6.8503999999999996</v>
      </c>
      <c r="E974" s="213">
        <v>18.28</v>
      </c>
      <c r="F974" s="213">
        <v>125.225312</v>
      </c>
    </row>
    <row r="975" spans="1:6">
      <c r="A975" s="204" t="s">
        <v>2459</v>
      </c>
      <c r="B975" s="205" t="s">
        <v>2460</v>
      </c>
      <c r="C975" s="206" t="s">
        <v>224</v>
      </c>
      <c r="D975" s="207">
        <v>0.35630000000000001</v>
      </c>
      <c r="E975" s="208">
        <v>16.84</v>
      </c>
      <c r="F975" s="208">
        <v>6.0000920000000004</v>
      </c>
    </row>
    <row r="976" spans="1:6">
      <c r="A976" s="204" t="s">
        <v>2461</v>
      </c>
      <c r="B976" s="205" t="s">
        <v>2462</v>
      </c>
      <c r="C976" s="206" t="s">
        <v>224</v>
      </c>
      <c r="D976" s="207">
        <v>0.1779</v>
      </c>
      <c r="E976" s="208">
        <v>12.04</v>
      </c>
      <c r="F976" s="208">
        <v>2.1419160000000002</v>
      </c>
    </row>
    <row r="977" spans="1:6">
      <c r="A977" s="194" t="s">
        <v>691</v>
      </c>
      <c r="B977" s="195" t="s">
        <v>692</v>
      </c>
      <c r="C977" s="196" t="s">
        <v>28</v>
      </c>
      <c r="D977" s="197"/>
      <c r="E977" s="198"/>
      <c r="F977" s="198">
        <v>275.93</v>
      </c>
    </row>
    <row r="978" spans="1:6">
      <c r="A978" s="209" t="s">
        <v>1887</v>
      </c>
      <c r="B978" s="210" t="s">
        <v>3614</v>
      </c>
      <c r="C978" s="211" t="s">
        <v>259</v>
      </c>
      <c r="D978" s="212">
        <v>3</v>
      </c>
      <c r="E978" s="213">
        <v>31.37</v>
      </c>
      <c r="F978" s="213">
        <v>94.11</v>
      </c>
    </row>
    <row r="979" spans="1:6">
      <c r="A979" s="209" t="s">
        <v>1927</v>
      </c>
      <c r="B979" s="210" t="s">
        <v>3615</v>
      </c>
      <c r="C979" s="211" t="s">
        <v>259</v>
      </c>
      <c r="D979" s="212">
        <v>1</v>
      </c>
      <c r="E979" s="213">
        <v>152.11000000000001</v>
      </c>
      <c r="F979" s="213">
        <v>152.11000000000001</v>
      </c>
    </row>
    <row r="980" spans="1:6">
      <c r="A980" s="209" t="s">
        <v>2353</v>
      </c>
      <c r="B980" s="210" t="s">
        <v>3616</v>
      </c>
      <c r="C980" s="211" t="s">
        <v>259</v>
      </c>
      <c r="D980" s="212">
        <v>19.8</v>
      </c>
      <c r="E980" s="213">
        <v>0.04</v>
      </c>
      <c r="F980" s="213">
        <v>0.79200000000000004</v>
      </c>
    </row>
    <row r="981" spans="1:6">
      <c r="A981" s="204" t="s">
        <v>3471</v>
      </c>
      <c r="B981" s="205" t="s">
        <v>3472</v>
      </c>
      <c r="C981" s="206" t="s">
        <v>224</v>
      </c>
      <c r="D981" s="207">
        <v>1.282</v>
      </c>
      <c r="E981" s="208">
        <v>16.55</v>
      </c>
      <c r="F981" s="208">
        <v>21.217099999999999</v>
      </c>
    </row>
    <row r="982" spans="1:6">
      <c r="A982" s="204" t="s">
        <v>2461</v>
      </c>
      <c r="B982" s="205" t="s">
        <v>2462</v>
      </c>
      <c r="C982" s="206" t="s">
        <v>224</v>
      </c>
      <c r="D982" s="207">
        <v>0.64100000000000001</v>
      </c>
      <c r="E982" s="208">
        <v>12.04</v>
      </c>
      <c r="F982" s="208">
        <v>7.7176400000000003</v>
      </c>
    </row>
    <row r="983" spans="1:6">
      <c r="A983" s="194" t="s">
        <v>693</v>
      </c>
      <c r="B983" s="195" t="s">
        <v>694</v>
      </c>
      <c r="C983" s="196" t="s">
        <v>28</v>
      </c>
      <c r="D983" s="197"/>
      <c r="E983" s="198"/>
      <c r="F983" s="198">
        <v>293.85000000000002</v>
      </c>
    </row>
    <row r="984" spans="1:6">
      <c r="A984" s="209" t="s">
        <v>1887</v>
      </c>
      <c r="B984" s="210" t="s">
        <v>3614</v>
      </c>
      <c r="C984" s="211" t="s">
        <v>259</v>
      </c>
      <c r="D984" s="212">
        <v>3</v>
      </c>
      <c r="E984" s="213">
        <v>31.37</v>
      </c>
      <c r="F984" s="213">
        <v>94.11</v>
      </c>
    </row>
    <row r="985" spans="1:6">
      <c r="A985" s="209" t="s">
        <v>1895</v>
      </c>
      <c r="B985" s="210" t="s">
        <v>3617</v>
      </c>
      <c r="C985" s="211" t="s">
        <v>259</v>
      </c>
      <c r="D985" s="212">
        <v>1</v>
      </c>
      <c r="E985" s="213">
        <v>164.07</v>
      </c>
      <c r="F985" s="213">
        <v>164.07</v>
      </c>
    </row>
    <row r="986" spans="1:6">
      <c r="A986" s="209" t="s">
        <v>2353</v>
      </c>
      <c r="B986" s="210" t="s">
        <v>3616</v>
      </c>
      <c r="C986" s="211" t="s">
        <v>259</v>
      </c>
      <c r="D986" s="212">
        <v>19.8</v>
      </c>
      <c r="E986" s="213">
        <v>0.04</v>
      </c>
      <c r="F986" s="213">
        <v>0.79200000000000004</v>
      </c>
    </row>
    <row r="987" spans="1:6">
      <c r="A987" s="204" t="s">
        <v>3471</v>
      </c>
      <c r="B987" s="205" t="s">
        <v>3472</v>
      </c>
      <c r="C987" s="206" t="s">
        <v>224</v>
      </c>
      <c r="D987" s="207">
        <v>1.546</v>
      </c>
      <c r="E987" s="208">
        <v>16.55</v>
      </c>
      <c r="F987" s="208">
        <v>25.586300000000001</v>
      </c>
    </row>
    <row r="988" spans="1:6">
      <c r="A988" s="204" t="s">
        <v>2461</v>
      </c>
      <c r="B988" s="205" t="s">
        <v>2462</v>
      </c>
      <c r="C988" s="206" t="s">
        <v>224</v>
      </c>
      <c r="D988" s="207">
        <v>0.77300000000000002</v>
      </c>
      <c r="E988" s="208">
        <v>12.04</v>
      </c>
      <c r="F988" s="208">
        <v>9.3069199999999999</v>
      </c>
    </row>
    <row r="989" spans="1:6">
      <c r="A989" s="194" t="s">
        <v>656</v>
      </c>
      <c r="B989" s="195" t="s">
        <v>657</v>
      </c>
      <c r="C989" s="196" t="s">
        <v>19</v>
      </c>
      <c r="D989" s="197"/>
      <c r="E989" s="198"/>
      <c r="F989" s="198">
        <v>575.79999999999995</v>
      </c>
    </row>
    <row r="990" spans="1:6">
      <c r="A990" s="209" t="s">
        <v>2015</v>
      </c>
      <c r="B990" s="210" t="s">
        <v>3611</v>
      </c>
      <c r="C990" s="211" t="s">
        <v>1356</v>
      </c>
      <c r="D990" s="212">
        <v>0.88290000000000002</v>
      </c>
      <c r="E990" s="213">
        <v>28.81</v>
      </c>
      <c r="F990" s="213">
        <v>25.436349</v>
      </c>
    </row>
    <row r="991" spans="1:6">
      <c r="A991" s="209" t="s">
        <v>2256</v>
      </c>
      <c r="B991" s="210" t="s">
        <v>3116</v>
      </c>
      <c r="C991" s="211" t="s">
        <v>259</v>
      </c>
      <c r="D991" s="212">
        <v>4.8166000000000002</v>
      </c>
      <c r="E991" s="213">
        <v>0.3</v>
      </c>
      <c r="F991" s="213">
        <v>1.4449799999999999</v>
      </c>
    </row>
    <row r="992" spans="1:6">
      <c r="A992" s="209" t="s">
        <v>1778</v>
      </c>
      <c r="B992" s="210" t="s">
        <v>3618</v>
      </c>
      <c r="C992" s="211" t="s">
        <v>259</v>
      </c>
      <c r="D992" s="212">
        <v>0.54730000000000001</v>
      </c>
      <c r="E992" s="213">
        <v>758.24</v>
      </c>
      <c r="F992" s="213">
        <v>414.98475200000001</v>
      </c>
    </row>
    <row r="993" spans="1:6">
      <c r="A993" s="209" t="s">
        <v>1857</v>
      </c>
      <c r="B993" s="210" t="s">
        <v>3613</v>
      </c>
      <c r="C993" s="211" t="s">
        <v>254</v>
      </c>
      <c r="D993" s="212">
        <v>6.8503999999999996</v>
      </c>
      <c r="E993" s="213">
        <v>18.28</v>
      </c>
      <c r="F993" s="213">
        <v>125.225312</v>
      </c>
    </row>
    <row r="994" spans="1:6">
      <c r="A994" s="204" t="s">
        <v>2459</v>
      </c>
      <c r="B994" s="205" t="s">
        <v>2460</v>
      </c>
      <c r="C994" s="206" t="s">
        <v>224</v>
      </c>
      <c r="D994" s="207">
        <v>0.3826</v>
      </c>
      <c r="E994" s="208">
        <v>16.84</v>
      </c>
      <c r="F994" s="208">
        <v>6.442984</v>
      </c>
    </row>
    <row r="995" spans="1:6">
      <c r="A995" s="204" t="s">
        <v>2461</v>
      </c>
      <c r="B995" s="205" t="s">
        <v>2462</v>
      </c>
      <c r="C995" s="206" t="s">
        <v>224</v>
      </c>
      <c r="D995" s="207">
        <v>0.191</v>
      </c>
      <c r="E995" s="208">
        <v>12.04</v>
      </c>
      <c r="F995" s="208">
        <v>2.2996400000000001</v>
      </c>
    </row>
    <row r="996" spans="1:6">
      <c r="A996" s="194" t="s">
        <v>876</v>
      </c>
      <c r="B996" s="195" t="s">
        <v>877</v>
      </c>
      <c r="C996" s="196" t="s">
        <v>19</v>
      </c>
      <c r="D996" s="197"/>
      <c r="E996" s="198"/>
      <c r="F996" s="198">
        <v>846.63</v>
      </c>
    </row>
    <row r="997" spans="1:6">
      <c r="A997" s="209" t="s">
        <v>2085</v>
      </c>
      <c r="B997" s="210" t="s">
        <v>3619</v>
      </c>
      <c r="C997" s="211" t="s">
        <v>918</v>
      </c>
      <c r="D997" s="212">
        <v>1.1000000000000001</v>
      </c>
      <c r="E997" s="213">
        <v>12.73</v>
      </c>
      <c r="F997" s="213">
        <v>14.003</v>
      </c>
    </row>
    <row r="998" spans="1:6">
      <c r="A998" s="209" t="s">
        <v>1984</v>
      </c>
      <c r="B998" s="210" t="s">
        <v>3620</v>
      </c>
      <c r="C998" s="211" t="s">
        <v>254</v>
      </c>
      <c r="D998" s="212">
        <v>1.4318</v>
      </c>
      <c r="E998" s="213">
        <v>30.82</v>
      </c>
      <c r="F998" s="213">
        <v>44.128076</v>
      </c>
    </row>
    <row r="999" spans="1:6">
      <c r="A999" s="209" t="s">
        <v>1881</v>
      </c>
      <c r="B999" s="210" t="s">
        <v>3311</v>
      </c>
      <c r="C999" s="211" t="s">
        <v>1007</v>
      </c>
      <c r="D999" s="212">
        <v>3.37</v>
      </c>
      <c r="E999" s="213">
        <v>19.940000000000001</v>
      </c>
      <c r="F999" s="213">
        <v>67.197800000000001</v>
      </c>
    </row>
    <row r="1000" spans="1:6">
      <c r="A1000" s="209" t="s">
        <v>589</v>
      </c>
      <c r="B1000" s="210" t="s">
        <v>3621</v>
      </c>
      <c r="C1000" s="211" t="s">
        <v>52</v>
      </c>
      <c r="D1000" s="212">
        <v>6.7407000000000004</v>
      </c>
      <c r="E1000" s="213">
        <v>19.12</v>
      </c>
      <c r="F1000" s="213">
        <v>128.882184</v>
      </c>
    </row>
    <row r="1001" spans="1:6">
      <c r="A1001" s="204" t="s">
        <v>3286</v>
      </c>
      <c r="B1001" s="205" t="s">
        <v>3287</v>
      </c>
      <c r="C1001" s="206" t="s">
        <v>1023</v>
      </c>
      <c r="D1001" s="207">
        <v>3.82</v>
      </c>
      <c r="E1001" s="208">
        <v>61.98</v>
      </c>
      <c r="F1001" s="208">
        <v>236.7636</v>
      </c>
    </row>
    <row r="1002" spans="1:6">
      <c r="A1002" s="204" t="s">
        <v>3288</v>
      </c>
      <c r="B1002" s="205" t="s">
        <v>3289</v>
      </c>
      <c r="C1002" s="206" t="s">
        <v>1025</v>
      </c>
      <c r="D1002" s="207">
        <v>0.67</v>
      </c>
      <c r="E1002" s="208">
        <v>27.58</v>
      </c>
      <c r="F1002" s="208">
        <v>18.4786</v>
      </c>
    </row>
    <row r="1003" spans="1:6">
      <c r="A1003" s="204" t="s">
        <v>2497</v>
      </c>
      <c r="B1003" s="205" t="s">
        <v>2498</v>
      </c>
      <c r="C1003" s="206" t="s">
        <v>224</v>
      </c>
      <c r="D1003" s="207">
        <v>7</v>
      </c>
      <c r="E1003" s="208">
        <v>15.96</v>
      </c>
      <c r="F1003" s="208">
        <v>111.72</v>
      </c>
    </row>
    <row r="1004" spans="1:6">
      <c r="A1004" s="204" t="s">
        <v>2461</v>
      </c>
      <c r="B1004" s="205" t="s">
        <v>2462</v>
      </c>
      <c r="C1004" s="206" t="s">
        <v>224</v>
      </c>
      <c r="D1004" s="207">
        <v>11.5</v>
      </c>
      <c r="E1004" s="208">
        <v>12.04</v>
      </c>
      <c r="F1004" s="208">
        <v>138.46</v>
      </c>
    </row>
    <row r="1005" spans="1:6">
      <c r="A1005" s="204" t="s">
        <v>3292</v>
      </c>
      <c r="B1005" s="205" t="s">
        <v>3293</v>
      </c>
      <c r="C1005" s="206" t="s">
        <v>224</v>
      </c>
      <c r="D1005" s="207">
        <v>4.5</v>
      </c>
      <c r="E1005" s="208">
        <v>19.34</v>
      </c>
      <c r="F1005" s="208">
        <v>87.03</v>
      </c>
    </row>
    <row r="1006" spans="1:6">
      <c r="A1006" s="194" t="s">
        <v>184</v>
      </c>
      <c r="B1006" s="195" t="s">
        <v>185</v>
      </c>
      <c r="C1006" s="196" t="s">
        <v>47</v>
      </c>
      <c r="D1006" s="197"/>
      <c r="E1006" s="198"/>
      <c r="F1006" s="198">
        <v>17.690000000000001</v>
      </c>
    </row>
    <row r="1007" spans="1:6">
      <c r="A1007" s="204" t="s">
        <v>3622</v>
      </c>
      <c r="B1007" s="205" t="s">
        <v>3623</v>
      </c>
      <c r="C1007" s="206" t="s">
        <v>1023</v>
      </c>
      <c r="D1007" s="207">
        <v>6.0000000000000001E-3</v>
      </c>
      <c r="E1007" s="208">
        <v>144.58000000000001</v>
      </c>
      <c r="F1007" s="208">
        <v>0.86748000000000003</v>
      </c>
    </row>
    <row r="1008" spans="1:6">
      <c r="A1008" s="204" t="s">
        <v>3624</v>
      </c>
      <c r="B1008" s="205" t="s">
        <v>3623</v>
      </c>
      <c r="C1008" s="206" t="s">
        <v>1025</v>
      </c>
      <c r="D1008" s="207">
        <v>3.0000000000000001E-3</v>
      </c>
      <c r="E1008" s="208">
        <v>27.26</v>
      </c>
      <c r="F1008" s="208">
        <v>8.1780000000000005E-2</v>
      </c>
    </row>
    <row r="1009" spans="1:6">
      <c r="A1009" s="204" t="s">
        <v>2461</v>
      </c>
      <c r="B1009" s="205" t="s">
        <v>2462</v>
      </c>
      <c r="C1009" s="206" t="s">
        <v>224</v>
      </c>
      <c r="D1009" s="207">
        <v>0.65900000000000003</v>
      </c>
      <c r="E1009" s="208">
        <v>12.04</v>
      </c>
      <c r="F1009" s="208">
        <v>7.9343599999999999</v>
      </c>
    </row>
    <row r="1010" spans="1:6">
      <c r="A1010" s="204" t="s">
        <v>3549</v>
      </c>
      <c r="B1010" s="205" t="s">
        <v>3550</v>
      </c>
      <c r="C1010" s="206" t="s">
        <v>1023</v>
      </c>
      <c r="D1010" s="207">
        <v>0.27400000000000002</v>
      </c>
      <c r="E1010" s="208">
        <v>18.29</v>
      </c>
      <c r="F1010" s="208">
        <v>5.0114599999999996</v>
      </c>
    </row>
    <row r="1011" spans="1:6">
      <c r="A1011" s="204" t="s">
        <v>3551</v>
      </c>
      <c r="B1011" s="205" t="s">
        <v>3552</v>
      </c>
      <c r="C1011" s="206" t="s">
        <v>1025</v>
      </c>
      <c r="D1011" s="207">
        <v>0.254</v>
      </c>
      <c r="E1011" s="208">
        <v>15.01</v>
      </c>
      <c r="F1011" s="208">
        <v>3.8125399999999998</v>
      </c>
    </row>
    <row r="1012" spans="1:6">
      <c r="A1012" s="194" t="s">
        <v>697</v>
      </c>
      <c r="B1012" s="195" t="s">
        <v>698</v>
      </c>
      <c r="C1012" s="196" t="s">
        <v>19</v>
      </c>
      <c r="D1012" s="197"/>
      <c r="E1012" s="198"/>
      <c r="F1012" s="198">
        <v>51.64</v>
      </c>
    </row>
    <row r="1013" spans="1:6">
      <c r="A1013" s="209" t="s">
        <v>1809</v>
      </c>
      <c r="B1013" s="210" t="s">
        <v>3625</v>
      </c>
      <c r="C1013" s="211" t="s">
        <v>918</v>
      </c>
      <c r="D1013" s="212">
        <v>1.05</v>
      </c>
      <c r="E1013" s="213">
        <v>35.49</v>
      </c>
      <c r="F1013" s="213">
        <v>37.264499999999998</v>
      </c>
    </row>
    <row r="1014" spans="1:6">
      <c r="A1014" s="209" t="s">
        <v>2035</v>
      </c>
      <c r="B1014" s="210" t="s">
        <v>3626</v>
      </c>
      <c r="C1014" s="211" t="s">
        <v>1007</v>
      </c>
      <c r="D1014" s="212">
        <v>4.8600000000000003</v>
      </c>
      <c r="E1014" s="213">
        <v>0.44</v>
      </c>
      <c r="F1014" s="213">
        <v>2.1383999999999999</v>
      </c>
    </row>
    <row r="1015" spans="1:6">
      <c r="A1015" s="209" t="s">
        <v>2149</v>
      </c>
      <c r="B1015" s="210" t="s">
        <v>3627</v>
      </c>
      <c r="C1015" s="211" t="s">
        <v>1007</v>
      </c>
      <c r="D1015" s="212">
        <v>0.42</v>
      </c>
      <c r="E1015" s="213">
        <v>2.8</v>
      </c>
      <c r="F1015" s="213">
        <v>1.1759999999999999</v>
      </c>
    </row>
    <row r="1016" spans="1:6">
      <c r="A1016" s="204" t="s">
        <v>3628</v>
      </c>
      <c r="B1016" s="205" t="s">
        <v>3629</v>
      </c>
      <c r="C1016" s="206" t="s">
        <v>224</v>
      </c>
      <c r="D1016" s="207">
        <v>0.49</v>
      </c>
      <c r="E1016" s="208">
        <v>15.5</v>
      </c>
      <c r="F1016" s="208">
        <v>7.5949999999999998</v>
      </c>
    </row>
    <row r="1017" spans="1:6">
      <c r="A1017" s="204" t="s">
        <v>2461</v>
      </c>
      <c r="B1017" s="205" t="s">
        <v>2462</v>
      </c>
      <c r="C1017" s="206" t="s">
        <v>224</v>
      </c>
      <c r="D1017" s="207">
        <v>0.28999999999999998</v>
      </c>
      <c r="E1017" s="208">
        <v>12.04</v>
      </c>
      <c r="F1017" s="208">
        <v>3.4916</v>
      </c>
    </row>
    <row r="1018" spans="1:6">
      <c r="A1018" s="194" t="s">
        <v>687</v>
      </c>
      <c r="B1018" s="195" t="s">
        <v>688</v>
      </c>
      <c r="C1018" s="196" t="s">
        <v>19</v>
      </c>
      <c r="D1018" s="197"/>
      <c r="E1018" s="198"/>
      <c r="F1018" s="198">
        <v>31</v>
      </c>
    </row>
    <row r="1019" spans="1:6">
      <c r="A1019" s="209" t="s">
        <v>1913</v>
      </c>
      <c r="B1019" s="210" t="s">
        <v>3630</v>
      </c>
      <c r="C1019" s="211" t="s">
        <v>918</v>
      </c>
      <c r="D1019" s="212">
        <v>1.06</v>
      </c>
      <c r="E1019" s="213">
        <v>21.4</v>
      </c>
      <c r="F1019" s="213">
        <v>22.684000000000001</v>
      </c>
    </row>
    <row r="1020" spans="1:6">
      <c r="A1020" s="209" t="s">
        <v>2035</v>
      </c>
      <c r="B1020" s="210" t="s">
        <v>3626</v>
      </c>
      <c r="C1020" s="211" t="s">
        <v>1007</v>
      </c>
      <c r="D1020" s="212">
        <v>4.8600000000000003</v>
      </c>
      <c r="E1020" s="213">
        <v>0.44</v>
      </c>
      <c r="F1020" s="213">
        <v>2.1383999999999999</v>
      </c>
    </row>
    <row r="1021" spans="1:6">
      <c r="A1021" s="209" t="s">
        <v>2149</v>
      </c>
      <c r="B1021" s="210" t="s">
        <v>3627</v>
      </c>
      <c r="C1021" s="211" t="s">
        <v>1007</v>
      </c>
      <c r="D1021" s="212">
        <v>0.24</v>
      </c>
      <c r="E1021" s="213">
        <v>2.8</v>
      </c>
      <c r="F1021" s="213">
        <v>0.67200000000000004</v>
      </c>
    </row>
    <row r="1022" spans="1:6">
      <c r="A1022" s="204" t="s">
        <v>3628</v>
      </c>
      <c r="B1022" s="205" t="s">
        <v>3629</v>
      </c>
      <c r="C1022" s="206" t="s">
        <v>224</v>
      </c>
      <c r="D1022" s="207">
        <v>0.24</v>
      </c>
      <c r="E1022" s="208">
        <v>15.5</v>
      </c>
      <c r="F1022" s="208">
        <v>3.72</v>
      </c>
    </row>
    <row r="1023" spans="1:6">
      <c r="A1023" s="204" t="s">
        <v>2461</v>
      </c>
      <c r="B1023" s="205" t="s">
        <v>2462</v>
      </c>
      <c r="C1023" s="206" t="s">
        <v>224</v>
      </c>
      <c r="D1023" s="207">
        <v>0.15</v>
      </c>
      <c r="E1023" s="208">
        <v>12.04</v>
      </c>
      <c r="F1023" s="208">
        <v>1.806</v>
      </c>
    </row>
    <row r="1024" spans="1:6">
      <c r="A1024" s="194" t="s">
        <v>167</v>
      </c>
      <c r="B1024" s="195" t="s">
        <v>168</v>
      </c>
      <c r="C1024" s="196" t="s">
        <v>52</v>
      </c>
      <c r="D1024" s="197"/>
      <c r="E1024" s="198"/>
      <c r="F1024" s="198">
        <v>2.02</v>
      </c>
    </row>
    <row r="1025" spans="1:6">
      <c r="A1025" s="209" t="s">
        <v>2382</v>
      </c>
      <c r="B1025" s="210" t="s">
        <v>3631</v>
      </c>
      <c r="C1025" s="211" t="s">
        <v>254</v>
      </c>
      <c r="D1025" s="212">
        <v>0.3</v>
      </c>
      <c r="E1025" s="213">
        <v>0.93</v>
      </c>
      <c r="F1025" s="213">
        <v>0.27900000000000003</v>
      </c>
    </row>
    <row r="1026" spans="1:6">
      <c r="A1026" s="209" t="s">
        <v>1988</v>
      </c>
      <c r="B1026" s="210" t="s">
        <v>3632</v>
      </c>
      <c r="C1026" s="211" t="s">
        <v>1092</v>
      </c>
      <c r="D1026" s="212">
        <v>0.24</v>
      </c>
      <c r="E1026" s="213">
        <v>0.68</v>
      </c>
      <c r="F1026" s="213">
        <v>0.16320000000000001</v>
      </c>
    </row>
    <row r="1027" spans="1:6">
      <c r="A1027" s="209" t="s">
        <v>2425</v>
      </c>
      <c r="B1027" s="210" t="s">
        <v>3633</v>
      </c>
      <c r="C1027" s="211" t="s">
        <v>259</v>
      </c>
      <c r="D1027" s="212">
        <v>8.9999999999999993E-3</v>
      </c>
      <c r="E1027" s="213">
        <v>5.17</v>
      </c>
      <c r="F1027" s="213">
        <v>4.6530000000000002E-2</v>
      </c>
    </row>
    <row r="1028" spans="1:6">
      <c r="A1028" s="209" t="s">
        <v>2429</v>
      </c>
      <c r="B1028" s="210" t="s">
        <v>3634</v>
      </c>
      <c r="C1028" s="211" t="s">
        <v>259</v>
      </c>
      <c r="D1028" s="212">
        <v>8.9999999999999993E-3</v>
      </c>
      <c r="E1028" s="213">
        <v>4.33</v>
      </c>
      <c r="F1028" s="213">
        <v>3.8969999999999998E-2</v>
      </c>
    </row>
    <row r="1029" spans="1:6">
      <c r="A1029" s="209" t="s">
        <v>2419</v>
      </c>
      <c r="B1029" s="210" t="s">
        <v>3635</v>
      </c>
      <c r="C1029" s="211" t="s">
        <v>259</v>
      </c>
      <c r="D1029" s="212">
        <v>8.9999999999999993E-3</v>
      </c>
      <c r="E1029" s="213">
        <v>8.35</v>
      </c>
      <c r="F1029" s="213">
        <v>7.5149999999999995E-2</v>
      </c>
    </row>
    <row r="1030" spans="1:6">
      <c r="A1030" s="204" t="s">
        <v>2958</v>
      </c>
      <c r="B1030" s="205" t="s">
        <v>2959</v>
      </c>
      <c r="C1030" s="206" t="s">
        <v>224</v>
      </c>
      <c r="D1030" s="207">
        <v>0.05</v>
      </c>
      <c r="E1030" s="208">
        <v>17.010000000000002</v>
      </c>
      <c r="F1030" s="208">
        <v>0.85050000000000003</v>
      </c>
    </row>
    <row r="1031" spans="1:6">
      <c r="A1031" s="204" t="s">
        <v>2461</v>
      </c>
      <c r="B1031" s="205" t="s">
        <v>2462</v>
      </c>
      <c r="C1031" s="206" t="s">
        <v>224</v>
      </c>
      <c r="D1031" s="207">
        <v>0.05</v>
      </c>
      <c r="E1031" s="208">
        <v>12.04</v>
      </c>
      <c r="F1031" s="208">
        <v>0.60199999999999998</v>
      </c>
    </row>
    <row r="1032" spans="1:6">
      <c r="A1032" s="194" t="s">
        <v>726</v>
      </c>
      <c r="B1032" s="195" t="s">
        <v>727</v>
      </c>
      <c r="C1032" s="196" t="s">
        <v>28</v>
      </c>
      <c r="D1032" s="197"/>
      <c r="E1032" s="198"/>
      <c r="F1032" s="198">
        <v>442.48</v>
      </c>
    </row>
    <row r="1033" spans="1:6">
      <c r="A1033" s="204" t="s">
        <v>3636</v>
      </c>
      <c r="B1033" s="205" t="s">
        <v>3637</v>
      </c>
      <c r="C1033" s="206" t="s">
        <v>28</v>
      </c>
      <c r="D1033" s="207">
        <v>1</v>
      </c>
      <c r="E1033" s="208">
        <v>404.65</v>
      </c>
      <c r="F1033" s="208">
        <v>404.65</v>
      </c>
    </row>
    <row r="1034" spans="1:6">
      <c r="A1034" s="204" t="s">
        <v>3553</v>
      </c>
      <c r="B1034" s="205" t="s">
        <v>3554</v>
      </c>
      <c r="C1034" s="206" t="s">
        <v>28</v>
      </c>
      <c r="D1034" s="207">
        <v>1</v>
      </c>
      <c r="E1034" s="208">
        <v>5.41</v>
      </c>
      <c r="F1034" s="208">
        <v>5.41</v>
      </c>
    </row>
    <row r="1035" spans="1:6">
      <c r="A1035" s="204" t="s">
        <v>3638</v>
      </c>
      <c r="B1035" s="205" t="s">
        <v>3639</v>
      </c>
      <c r="C1035" s="206" t="s">
        <v>28</v>
      </c>
      <c r="D1035" s="207">
        <v>1</v>
      </c>
      <c r="E1035" s="208">
        <v>17.05</v>
      </c>
      <c r="F1035" s="208">
        <v>17.05</v>
      </c>
    </row>
    <row r="1036" spans="1:6">
      <c r="A1036" s="204" t="s">
        <v>3640</v>
      </c>
      <c r="B1036" s="205" t="s">
        <v>3641</v>
      </c>
      <c r="C1036" s="206" t="s">
        <v>28</v>
      </c>
      <c r="D1036" s="207">
        <v>1</v>
      </c>
      <c r="E1036" s="208">
        <v>15.37</v>
      </c>
      <c r="F1036" s="208">
        <v>15.37</v>
      </c>
    </row>
    <row r="1037" spans="1:6">
      <c r="A1037" s="194" t="s">
        <v>699</v>
      </c>
      <c r="B1037" s="195" t="s">
        <v>700</v>
      </c>
      <c r="C1037" s="196" t="s">
        <v>19</v>
      </c>
      <c r="D1037" s="197"/>
      <c r="E1037" s="198"/>
      <c r="F1037" s="198">
        <v>67.209999999999994</v>
      </c>
    </row>
    <row r="1038" spans="1:6">
      <c r="A1038" s="209" t="s">
        <v>2228</v>
      </c>
      <c r="B1038" s="210" t="s">
        <v>3642</v>
      </c>
      <c r="C1038" s="211" t="s">
        <v>912</v>
      </c>
      <c r="D1038" s="212">
        <v>0.94</v>
      </c>
      <c r="E1038" s="213">
        <v>0.13</v>
      </c>
      <c r="F1038" s="213">
        <v>0.1222</v>
      </c>
    </row>
    <row r="1039" spans="1:6">
      <c r="A1039" s="209" t="s">
        <v>2238</v>
      </c>
      <c r="B1039" s="210" t="s">
        <v>3643</v>
      </c>
      <c r="C1039" s="211" t="s">
        <v>259</v>
      </c>
      <c r="D1039" s="212">
        <v>0.31</v>
      </c>
      <c r="E1039" s="213">
        <v>1.62</v>
      </c>
      <c r="F1039" s="213">
        <v>0.50219999999999998</v>
      </c>
    </row>
    <row r="1040" spans="1:6">
      <c r="A1040" s="209" t="s">
        <v>1746</v>
      </c>
      <c r="B1040" s="210" t="s">
        <v>3644</v>
      </c>
      <c r="C1040" s="211" t="s">
        <v>259</v>
      </c>
      <c r="D1040" s="212">
        <v>0.20399999999999999</v>
      </c>
      <c r="E1040" s="213">
        <v>263.79000000000002</v>
      </c>
      <c r="F1040" s="213">
        <v>53.813160000000003</v>
      </c>
    </row>
    <row r="1041" spans="1:6">
      <c r="A1041" s="209" t="s">
        <v>2141</v>
      </c>
      <c r="B1041" s="210" t="s">
        <v>3645</v>
      </c>
      <c r="C1041" s="211" t="s">
        <v>259</v>
      </c>
      <c r="D1041" s="212">
        <v>0.94</v>
      </c>
      <c r="E1041" s="213">
        <v>1.41</v>
      </c>
      <c r="F1041" s="213">
        <v>1.3253999999999999</v>
      </c>
    </row>
    <row r="1042" spans="1:6">
      <c r="A1042" s="204" t="s">
        <v>2461</v>
      </c>
      <c r="B1042" s="205" t="s">
        <v>2462</v>
      </c>
      <c r="C1042" s="206" t="s">
        <v>224</v>
      </c>
      <c r="D1042" s="207">
        <v>0.246</v>
      </c>
      <c r="E1042" s="208">
        <v>12.04</v>
      </c>
      <c r="F1042" s="208">
        <v>2.96184</v>
      </c>
    </row>
    <row r="1043" spans="1:6">
      <c r="A1043" s="204" t="s">
        <v>3646</v>
      </c>
      <c r="B1043" s="205" t="s">
        <v>3647</v>
      </c>
      <c r="C1043" s="206" t="s">
        <v>224</v>
      </c>
      <c r="D1043" s="207">
        <v>0.13900000000000001</v>
      </c>
      <c r="E1043" s="208">
        <v>14.86</v>
      </c>
      <c r="F1043" s="208">
        <v>2.0655399999999999</v>
      </c>
    </row>
    <row r="1044" spans="1:6">
      <c r="A1044" s="204" t="s">
        <v>3648</v>
      </c>
      <c r="B1044" s="205" t="s">
        <v>3649</v>
      </c>
      <c r="C1044" s="206" t="s">
        <v>1023</v>
      </c>
      <c r="D1044" s="207">
        <v>1.49E-2</v>
      </c>
      <c r="E1044" s="208">
        <v>313.23</v>
      </c>
      <c r="F1044" s="208">
        <v>4.6671269999999998</v>
      </c>
    </row>
    <row r="1045" spans="1:6">
      <c r="A1045" s="204" t="s">
        <v>3650</v>
      </c>
      <c r="B1045" s="205" t="s">
        <v>3651</v>
      </c>
      <c r="C1045" s="206" t="s">
        <v>1025</v>
      </c>
      <c r="D1045" s="207">
        <v>2.07E-2</v>
      </c>
      <c r="E1045" s="208">
        <v>86.07</v>
      </c>
      <c r="F1045" s="208">
        <v>1.781649</v>
      </c>
    </row>
    <row r="1046" spans="1:6">
      <c r="A1046" s="194" t="s">
        <v>128</v>
      </c>
      <c r="B1046" s="195" t="s">
        <v>129</v>
      </c>
      <c r="C1046" s="196" t="s">
        <v>28</v>
      </c>
      <c r="D1046" s="197"/>
      <c r="E1046" s="198"/>
      <c r="F1046" s="198">
        <v>17.920000000000002</v>
      </c>
    </row>
    <row r="1047" spans="1:6">
      <c r="A1047" s="204" t="s">
        <v>3530</v>
      </c>
      <c r="B1047" s="205" t="s">
        <v>3531</v>
      </c>
      <c r="C1047" s="206" t="s">
        <v>28</v>
      </c>
      <c r="D1047" s="207">
        <v>1</v>
      </c>
      <c r="E1047" s="208">
        <v>5.23</v>
      </c>
      <c r="F1047" s="208">
        <v>5.23</v>
      </c>
    </row>
    <row r="1048" spans="1:6">
      <c r="A1048" s="204" t="s">
        <v>3652</v>
      </c>
      <c r="B1048" s="205" t="s">
        <v>3653</v>
      </c>
      <c r="C1048" s="206" t="s">
        <v>28</v>
      </c>
      <c r="D1048" s="207">
        <v>1</v>
      </c>
      <c r="E1048" s="208">
        <v>12.69</v>
      </c>
      <c r="F1048" s="208">
        <v>12.69</v>
      </c>
    </row>
    <row r="1049" spans="1:6">
      <c r="A1049" s="194" t="s">
        <v>724</v>
      </c>
      <c r="B1049" s="195" t="s">
        <v>725</v>
      </c>
      <c r="C1049" s="196" t="s">
        <v>28</v>
      </c>
      <c r="D1049" s="197"/>
      <c r="E1049" s="198"/>
      <c r="F1049" s="198">
        <v>34.44</v>
      </c>
    </row>
    <row r="1050" spans="1:6">
      <c r="A1050" s="209" t="s">
        <v>2351</v>
      </c>
      <c r="B1050" s="210" t="s">
        <v>3163</v>
      </c>
      <c r="C1050" s="211" t="s">
        <v>259</v>
      </c>
      <c r="D1050" s="212">
        <v>3.04E-2</v>
      </c>
      <c r="E1050" s="213">
        <v>2.5499999999999998</v>
      </c>
      <c r="F1050" s="213">
        <v>7.7520000000000006E-2</v>
      </c>
    </row>
    <row r="1051" spans="1:6">
      <c r="A1051" s="209" t="s">
        <v>2031</v>
      </c>
      <c r="B1051" s="210" t="s">
        <v>3654</v>
      </c>
      <c r="C1051" s="211" t="s">
        <v>259</v>
      </c>
      <c r="D1051" s="212">
        <v>1</v>
      </c>
      <c r="E1051" s="213">
        <v>31.88</v>
      </c>
      <c r="F1051" s="213">
        <v>31.88</v>
      </c>
    </row>
    <row r="1052" spans="1:6">
      <c r="A1052" s="204" t="s">
        <v>3171</v>
      </c>
      <c r="B1052" s="205" t="s">
        <v>3172</v>
      </c>
      <c r="C1052" s="206" t="s">
        <v>224</v>
      </c>
      <c r="D1052" s="207">
        <v>0.12</v>
      </c>
      <c r="E1052" s="208">
        <v>16.8</v>
      </c>
      <c r="F1052" s="208">
        <v>2.016</v>
      </c>
    </row>
    <row r="1053" spans="1:6">
      <c r="A1053" s="204" t="s">
        <v>2461</v>
      </c>
      <c r="B1053" s="205" t="s">
        <v>2462</v>
      </c>
      <c r="C1053" s="206" t="s">
        <v>224</v>
      </c>
      <c r="D1053" s="207">
        <v>0.04</v>
      </c>
      <c r="E1053" s="208">
        <v>12.04</v>
      </c>
      <c r="F1053" s="208">
        <v>0.48159999999999997</v>
      </c>
    </row>
    <row r="1054" spans="1:6">
      <c r="A1054" s="194" t="s">
        <v>188</v>
      </c>
      <c r="B1054" s="195" t="s">
        <v>189</v>
      </c>
      <c r="C1054" s="196" t="s">
        <v>47</v>
      </c>
      <c r="D1054" s="197"/>
      <c r="E1054" s="198"/>
      <c r="F1054" s="198">
        <v>3.33</v>
      </c>
    </row>
    <row r="1055" spans="1:6">
      <c r="A1055" s="204" t="s">
        <v>3181</v>
      </c>
      <c r="B1055" s="205" t="s">
        <v>3182</v>
      </c>
      <c r="C1055" s="206" t="s">
        <v>1023</v>
      </c>
      <c r="D1055" s="207">
        <v>2.2800000000000001E-2</v>
      </c>
      <c r="E1055" s="208">
        <v>146.13999999999999</v>
      </c>
      <c r="F1055" s="208">
        <v>3.3319920000000001</v>
      </c>
    </row>
    <row r="1056" spans="1:6">
      <c r="A1056" s="194" t="s">
        <v>212</v>
      </c>
      <c r="B1056" s="195" t="s">
        <v>213</v>
      </c>
      <c r="C1056" s="196" t="s">
        <v>52</v>
      </c>
      <c r="D1056" s="197"/>
      <c r="E1056" s="198"/>
      <c r="F1056" s="198">
        <v>0.36</v>
      </c>
    </row>
    <row r="1057" spans="1:6">
      <c r="A1057" s="204" t="s">
        <v>3571</v>
      </c>
      <c r="B1057" s="205" t="s">
        <v>3572</v>
      </c>
      <c r="C1057" s="206" t="s">
        <v>1023</v>
      </c>
      <c r="D1057" s="207">
        <v>3.1467999999999999E-3</v>
      </c>
      <c r="E1057" s="208">
        <v>116.22</v>
      </c>
      <c r="F1057" s="208">
        <v>0.36572100000000002</v>
      </c>
    </row>
    <row r="1058" spans="1:6">
      <c r="A1058" s="194" t="s">
        <v>410</v>
      </c>
      <c r="B1058" s="195" t="s">
        <v>411</v>
      </c>
      <c r="C1058" s="196" t="s">
        <v>52</v>
      </c>
      <c r="D1058" s="197"/>
      <c r="E1058" s="198"/>
      <c r="F1058" s="198">
        <v>199.74</v>
      </c>
    </row>
    <row r="1059" spans="1:6">
      <c r="A1059" s="209" t="s">
        <v>2351</v>
      </c>
      <c r="B1059" s="210" t="s">
        <v>3163</v>
      </c>
      <c r="C1059" s="211" t="s">
        <v>259</v>
      </c>
      <c r="D1059" s="212">
        <v>0.20699999999999999</v>
      </c>
      <c r="E1059" s="213">
        <v>2.5499999999999998</v>
      </c>
      <c r="F1059" s="213">
        <v>0.52785000000000004</v>
      </c>
    </row>
    <row r="1060" spans="1:6">
      <c r="A1060" s="209" t="s">
        <v>1939</v>
      </c>
      <c r="B1060" s="210" t="s">
        <v>3655</v>
      </c>
      <c r="C1060" s="211" t="s">
        <v>254</v>
      </c>
      <c r="D1060" s="212">
        <v>1.3</v>
      </c>
      <c r="E1060" s="213">
        <v>102.23</v>
      </c>
      <c r="F1060" s="213">
        <v>132.899</v>
      </c>
    </row>
    <row r="1061" spans="1:6">
      <c r="A1061" s="204" t="s">
        <v>2567</v>
      </c>
      <c r="B1061" s="205" t="s">
        <v>2568</v>
      </c>
      <c r="C1061" s="206" t="s">
        <v>224</v>
      </c>
      <c r="D1061" s="207">
        <v>2.2000000000000002</v>
      </c>
      <c r="E1061" s="208">
        <v>13.35</v>
      </c>
      <c r="F1061" s="208">
        <v>29.37</v>
      </c>
    </row>
    <row r="1062" spans="1:6">
      <c r="A1062" s="204" t="s">
        <v>3171</v>
      </c>
      <c r="B1062" s="205" t="s">
        <v>3172</v>
      </c>
      <c r="C1062" s="206" t="s">
        <v>224</v>
      </c>
      <c r="D1062" s="207">
        <v>2.2000000000000002</v>
      </c>
      <c r="E1062" s="208">
        <v>16.8</v>
      </c>
      <c r="F1062" s="208">
        <v>36.96</v>
      </c>
    </row>
    <row r="1063" spans="1:6">
      <c r="A1063" s="194" t="s">
        <v>622</v>
      </c>
      <c r="B1063" s="195" t="s">
        <v>623</v>
      </c>
      <c r="C1063" s="196" t="s">
        <v>52</v>
      </c>
      <c r="D1063" s="197"/>
      <c r="E1063" s="198"/>
      <c r="F1063" s="198">
        <v>54.16</v>
      </c>
    </row>
    <row r="1064" spans="1:6">
      <c r="A1064" s="209" t="s">
        <v>1867</v>
      </c>
      <c r="B1064" s="210" t="s">
        <v>3656</v>
      </c>
      <c r="C1064" s="211" t="s">
        <v>254</v>
      </c>
      <c r="D1064" s="212">
        <v>1.0389999999999999</v>
      </c>
      <c r="E1064" s="213">
        <v>44.45</v>
      </c>
      <c r="F1064" s="213">
        <v>46.183549999999997</v>
      </c>
    </row>
    <row r="1065" spans="1:6">
      <c r="A1065" s="204" t="s">
        <v>2567</v>
      </c>
      <c r="B1065" s="205" t="s">
        <v>2568</v>
      </c>
      <c r="C1065" s="206" t="s">
        <v>224</v>
      </c>
      <c r="D1065" s="207">
        <v>0.26500000000000001</v>
      </c>
      <c r="E1065" s="208">
        <v>13.35</v>
      </c>
      <c r="F1065" s="208">
        <v>3.53775</v>
      </c>
    </row>
    <row r="1066" spans="1:6">
      <c r="A1066" s="204" t="s">
        <v>3171</v>
      </c>
      <c r="B1066" s="205" t="s">
        <v>3172</v>
      </c>
      <c r="C1066" s="206" t="s">
        <v>224</v>
      </c>
      <c r="D1066" s="207">
        <v>0.26500000000000001</v>
      </c>
      <c r="E1066" s="208">
        <v>16.8</v>
      </c>
      <c r="F1066" s="208">
        <v>4.452</v>
      </c>
    </row>
    <row r="1067" spans="1:6">
      <c r="A1067" s="194" t="s">
        <v>488</v>
      </c>
      <c r="B1067" s="195" t="s">
        <v>489</v>
      </c>
      <c r="C1067" s="196" t="s">
        <v>52</v>
      </c>
      <c r="D1067" s="197"/>
      <c r="E1067" s="198"/>
      <c r="F1067" s="198">
        <v>26.05</v>
      </c>
    </row>
    <row r="1068" spans="1:6">
      <c r="A1068" s="209" t="s">
        <v>2175</v>
      </c>
      <c r="B1068" s="210" t="s">
        <v>3657</v>
      </c>
      <c r="C1068" s="211" t="s">
        <v>259</v>
      </c>
      <c r="D1068" s="212">
        <v>1</v>
      </c>
      <c r="E1068" s="213">
        <v>2.14</v>
      </c>
      <c r="F1068" s="213">
        <v>2.14</v>
      </c>
    </row>
    <row r="1069" spans="1:6">
      <c r="A1069" s="209" t="s">
        <v>2013</v>
      </c>
      <c r="B1069" s="210" t="s">
        <v>3658</v>
      </c>
      <c r="C1069" s="211" t="s">
        <v>254</v>
      </c>
      <c r="D1069" s="212">
        <v>1.05</v>
      </c>
      <c r="E1069" s="213">
        <v>7.85</v>
      </c>
      <c r="F1069" s="213">
        <v>8.2424999999999997</v>
      </c>
    </row>
    <row r="1070" spans="1:6">
      <c r="A1070" s="204" t="s">
        <v>2567</v>
      </c>
      <c r="B1070" s="205" t="s">
        <v>2568</v>
      </c>
      <c r="C1070" s="206" t="s">
        <v>224</v>
      </c>
      <c r="D1070" s="207">
        <v>0.52</v>
      </c>
      <c r="E1070" s="208">
        <v>13.35</v>
      </c>
      <c r="F1070" s="208">
        <v>6.9420000000000002</v>
      </c>
    </row>
    <row r="1071" spans="1:6">
      <c r="A1071" s="204" t="s">
        <v>3171</v>
      </c>
      <c r="B1071" s="205" t="s">
        <v>3172</v>
      </c>
      <c r="C1071" s="206" t="s">
        <v>224</v>
      </c>
      <c r="D1071" s="207">
        <v>0.52</v>
      </c>
      <c r="E1071" s="208">
        <v>16.8</v>
      </c>
      <c r="F1071" s="208">
        <v>8.7360000000000007</v>
      </c>
    </row>
    <row r="1072" spans="1:6">
      <c r="A1072" s="194" t="s">
        <v>574</v>
      </c>
      <c r="B1072" s="195" t="s">
        <v>575</v>
      </c>
      <c r="C1072" s="196" t="s">
        <v>52</v>
      </c>
      <c r="D1072" s="197"/>
      <c r="E1072" s="198"/>
      <c r="F1072" s="198">
        <v>9.5</v>
      </c>
    </row>
    <row r="1073" spans="1:6">
      <c r="A1073" s="209" t="s">
        <v>790</v>
      </c>
      <c r="B1073" s="210" t="s">
        <v>3167</v>
      </c>
      <c r="C1073" s="211" t="s">
        <v>254</v>
      </c>
      <c r="D1073" s="212">
        <v>1.0609999999999999</v>
      </c>
      <c r="E1073" s="213">
        <v>5.0999999999999996</v>
      </c>
      <c r="F1073" s="213">
        <v>5.4111000000000002</v>
      </c>
    </row>
    <row r="1074" spans="1:6">
      <c r="A1074" s="209" t="s">
        <v>2333</v>
      </c>
      <c r="B1074" s="210" t="s">
        <v>3659</v>
      </c>
      <c r="C1074" s="211" t="s">
        <v>259</v>
      </c>
      <c r="D1074" s="212">
        <v>4.4999999999999998E-2</v>
      </c>
      <c r="E1074" s="213">
        <v>1.5</v>
      </c>
      <c r="F1074" s="213">
        <v>6.7500000000000004E-2</v>
      </c>
    </row>
    <row r="1075" spans="1:6">
      <c r="A1075" s="204" t="s">
        <v>2567</v>
      </c>
      <c r="B1075" s="205" t="s">
        <v>2568</v>
      </c>
      <c r="C1075" s="206" t="s">
        <v>224</v>
      </c>
      <c r="D1075" s="207">
        <v>0.13400000000000001</v>
      </c>
      <c r="E1075" s="208">
        <v>13.35</v>
      </c>
      <c r="F1075" s="208">
        <v>1.7888999999999999</v>
      </c>
    </row>
    <row r="1076" spans="1:6">
      <c r="A1076" s="204" t="s">
        <v>3171</v>
      </c>
      <c r="B1076" s="205" t="s">
        <v>3172</v>
      </c>
      <c r="C1076" s="206" t="s">
        <v>224</v>
      </c>
      <c r="D1076" s="207">
        <v>0.13400000000000001</v>
      </c>
      <c r="E1076" s="208">
        <v>16.8</v>
      </c>
      <c r="F1076" s="208">
        <v>2.2511999999999999</v>
      </c>
    </row>
    <row r="1077" spans="1:6">
      <c r="A1077" s="194" t="s">
        <v>576</v>
      </c>
      <c r="B1077" s="195" t="s">
        <v>577</v>
      </c>
      <c r="C1077" s="196" t="s">
        <v>52</v>
      </c>
      <c r="D1077" s="197"/>
      <c r="E1077" s="198"/>
      <c r="F1077" s="198">
        <v>10.65</v>
      </c>
    </row>
    <row r="1078" spans="1:6">
      <c r="A1078" s="209" t="s">
        <v>1905</v>
      </c>
      <c r="B1078" s="210" t="s">
        <v>3660</v>
      </c>
      <c r="C1078" s="211" t="s">
        <v>254</v>
      </c>
      <c r="D1078" s="212">
        <v>1.0609999999999999</v>
      </c>
      <c r="E1078" s="213">
        <v>9.2200000000000006</v>
      </c>
      <c r="F1078" s="213">
        <v>9.7824200000000001</v>
      </c>
    </row>
    <row r="1079" spans="1:6">
      <c r="A1079" s="209" t="s">
        <v>2333</v>
      </c>
      <c r="B1079" s="210" t="s">
        <v>3659</v>
      </c>
      <c r="C1079" s="211" t="s">
        <v>259</v>
      </c>
      <c r="D1079" s="212">
        <v>0.01</v>
      </c>
      <c r="E1079" s="213">
        <v>1.5</v>
      </c>
      <c r="F1079" s="213">
        <v>1.4999999999999999E-2</v>
      </c>
    </row>
    <row r="1080" spans="1:6">
      <c r="A1080" s="204" t="s">
        <v>2567</v>
      </c>
      <c r="B1080" s="205" t="s">
        <v>2568</v>
      </c>
      <c r="C1080" s="206" t="s">
        <v>224</v>
      </c>
      <c r="D1080" s="207">
        <v>2.9000000000000001E-2</v>
      </c>
      <c r="E1080" s="208">
        <v>13.35</v>
      </c>
      <c r="F1080" s="208">
        <v>0.38714999999999999</v>
      </c>
    </row>
    <row r="1081" spans="1:6">
      <c r="A1081" s="204" t="s">
        <v>3171</v>
      </c>
      <c r="B1081" s="205" t="s">
        <v>3172</v>
      </c>
      <c r="C1081" s="206" t="s">
        <v>224</v>
      </c>
      <c r="D1081" s="207">
        <v>2.9000000000000001E-2</v>
      </c>
      <c r="E1081" s="208">
        <v>16.8</v>
      </c>
      <c r="F1081" s="208">
        <v>0.48720000000000002</v>
      </c>
    </row>
    <row r="1082" spans="1:6">
      <c r="A1082" s="194" t="s">
        <v>722</v>
      </c>
      <c r="B1082" s="195" t="s">
        <v>723</v>
      </c>
      <c r="C1082" s="196" t="s">
        <v>28</v>
      </c>
      <c r="D1082" s="197"/>
      <c r="E1082" s="198"/>
      <c r="F1082" s="198">
        <v>199.89</v>
      </c>
    </row>
    <row r="1083" spans="1:6">
      <c r="A1083" s="209" t="s">
        <v>2410</v>
      </c>
      <c r="B1083" s="210" t="s">
        <v>3661</v>
      </c>
      <c r="C1083" s="211" t="s">
        <v>1007</v>
      </c>
      <c r="D1083" s="212">
        <v>0.12</v>
      </c>
      <c r="E1083" s="213">
        <v>14.75</v>
      </c>
      <c r="F1083" s="213">
        <v>1.77</v>
      </c>
    </row>
    <row r="1084" spans="1:6">
      <c r="A1084" s="209" t="s">
        <v>2375</v>
      </c>
      <c r="B1084" s="210" t="s">
        <v>3267</v>
      </c>
      <c r="C1084" s="211" t="s">
        <v>1199</v>
      </c>
      <c r="D1084" s="212">
        <v>0.08</v>
      </c>
      <c r="E1084" s="213">
        <v>21.71</v>
      </c>
      <c r="F1084" s="213">
        <v>1.7367999999999999</v>
      </c>
    </row>
    <row r="1085" spans="1:6">
      <c r="A1085" s="209" t="s">
        <v>2019</v>
      </c>
      <c r="B1085" s="210" t="s">
        <v>3662</v>
      </c>
      <c r="C1085" s="211" t="s">
        <v>259</v>
      </c>
      <c r="D1085" s="212">
        <v>1</v>
      </c>
      <c r="E1085" s="213">
        <v>173</v>
      </c>
      <c r="F1085" s="213">
        <v>173</v>
      </c>
    </row>
    <row r="1086" spans="1:6">
      <c r="A1086" s="204" t="s">
        <v>2477</v>
      </c>
      <c r="B1086" s="205" t="s">
        <v>2478</v>
      </c>
      <c r="C1086" s="206" t="s">
        <v>224</v>
      </c>
      <c r="D1086" s="207">
        <v>0.7</v>
      </c>
      <c r="E1086" s="208">
        <v>13.02</v>
      </c>
      <c r="F1086" s="208">
        <v>9.1140000000000008</v>
      </c>
    </row>
    <row r="1087" spans="1:6">
      <c r="A1087" s="204" t="s">
        <v>3171</v>
      </c>
      <c r="B1087" s="205" t="s">
        <v>3172</v>
      </c>
      <c r="C1087" s="206" t="s">
        <v>224</v>
      </c>
      <c r="D1087" s="207">
        <v>0.85</v>
      </c>
      <c r="E1087" s="208">
        <v>16.8</v>
      </c>
      <c r="F1087" s="208">
        <v>14.28</v>
      </c>
    </row>
    <row r="1088" spans="1:6">
      <c r="A1088" s="194" t="s">
        <v>718</v>
      </c>
      <c r="B1088" s="195" t="s">
        <v>719</v>
      </c>
      <c r="C1088" s="196" t="s">
        <v>28</v>
      </c>
      <c r="D1088" s="197"/>
      <c r="E1088" s="198"/>
      <c r="F1088" s="198">
        <v>422.95</v>
      </c>
    </row>
    <row r="1089" spans="1:6">
      <c r="A1089" s="204" t="s">
        <v>3663</v>
      </c>
      <c r="B1089" s="205" t="s">
        <v>3664</v>
      </c>
      <c r="C1089" s="206" t="s">
        <v>28</v>
      </c>
      <c r="D1089" s="207">
        <v>1</v>
      </c>
      <c r="E1089" s="208">
        <v>27.39</v>
      </c>
      <c r="F1089" s="208">
        <v>27.39</v>
      </c>
    </row>
    <row r="1090" spans="1:6">
      <c r="A1090" s="204" t="s">
        <v>3378</v>
      </c>
      <c r="B1090" s="205" t="s">
        <v>3379</v>
      </c>
      <c r="C1090" s="206" t="s">
        <v>28</v>
      </c>
      <c r="D1090" s="207">
        <v>1</v>
      </c>
      <c r="E1090" s="208">
        <v>395.56</v>
      </c>
      <c r="F1090" s="208">
        <v>395.56</v>
      </c>
    </row>
    <row r="1091" spans="1:6">
      <c r="A1091" s="194" t="s">
        <v>683</v>
      </c>
      <c r="B1091" s="195" t="s">
        <v>684</v>
      </c>
      <c r="C1091" s="196" t="s">
        <v>19</v>
      </c>
      <c r="D1091" s="197"/>
      <c r="E1091" s="198"/>
      <c r="F1091" s="198">
        <v>66.25</v>
      </c>
    </row>
    <row r="1092" spans="1:6">
      <c r="A1092" s="209" t="s">
        <v>2039</v>
      </c>
      <c r="B1092" s="210" t="s">
        <v>3665</v>
      </c>
      <c r="C1092" s="211" t="s">
        <v>918</v>
      </c>
      <c r="D1092" s="212">
        <v>1</v>
      </c>
      <c r="E1092" s="213">
        <v>49.25</v>
      </c>
      <c r="F1092" s="213">
        <v>49.25</v>
      </c>
    </row>
    <row r="1093" spans="1:6">
      <c r="A1093" s="209" t="s">
        <v>2279</v>
      </c>
      <c r="B1093" s="210" t="s">
        <v>3666</v>
      </c>
      <c r="C1093" s="211" t="s">
        <v>1007</v>
      </c>
      <c r="D1093" s="212">
        <v>1.5</v>
      </c>
      <c r="E1093" s="213">
        <v>4.17</v>
      </c>
      <c r="F1093" s="213">
        <v>6.2549999999999999</v>
      </c>
    </row>
    <row r="1094" spans="1:6">
      <c r="A1094" s="204" t="s">
        <v>2461</v>
      </c>
      <c r="B1094" s="205" t="s">
        <v>2462</v>
      </c>
      <c r="C1094" s="206" t="s">
        <v>224</v>
      </c>
      <c r="D1094" s="207">
        <v>0.4</v>
      </c>
      <c r="E1094" s="208">
        <v>12.04</v>
      </c>
      <c r="F1094" s="208">
        <v>4.8159999999999998</v>
      </c>
    </row>
    <row r="1095" spans="1:6">
      <c r="A1095" s="204" t="s">
        <v>3667</v>
      </c>
      <c r="B1095" s="205" t="s">
        <v>3668</v>
      </c>
      <c r="C1095" s="206" t="s">
        <v>224</v>
      </c>
      <c r="D1095" s="207">
        <v>0.4</v>
      </c>
      <c r="E1095" s="208">
        <v>14.85</v>
      </c>
      <c r="F1095" s="208">
        <v>5.94</v>
      </c>
    </row>
  </sheetData>
  <pageMargins left="0.75" right="0.75" top="1" bottom="1" header="0.5" footer="0.5"/>
  <pageSetup paperSize="0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2475"/>
  <sheetViews>
    <sheetView showGridLines="0" view="pageBreakPreview" topLeftCell="A748" zoomScale="80" zoomScaleNormal="90" zoomScaleSheetLayoutView="80" workbookViewId="0">
      <selection activeCell="B769" sqref="B769"/>
    </sheetView>
  </sheetViews>
  <sheetFormatPr defaultRowHeight="12.75"/>
  <cols>
    <col min="1" max="1" width="17.42578125" customWidth="1"/>
    <col min="2" max="2" width="98.85546875" customWidth="1"/>
    <col min="3" max="3" width="6.7109375" customWidth="1"/>
    <col min="4" max="4" width="11.85546875" customWidth="1"/>
    <col min="5" max="5" width="10.7109375" customWidth="1"/>
    <col min="6" max="6" width="16.42578125" customWidth="1"/>
    <col min="7" max="7" width="14.42578125" customWidth="1"/>
    <col min="8" max="8" width="40.7109375" hidden="1" customWidth="1"/>
  </cols>
  <sheetData>
    <row r="1" spans="1:12">
      <c r="A1" s="256" t="s">
        <v>909</v>
      </c>
      <c r="B1" s="257"/>
      <c r="C1" s="257"/>
      <c r="D1" s="257"/>
      <c r="E1" s="257"/>
      <c r="F1" s="257"/>
      <c r="G1" s="257"/>
      <c r="H1" s="1"/>
    </row>
    <row r="2" spans="1:12">
      <c r="A2" s="21"/>
      <c r="B2" s="15" t="s">
        <v>2634</v>
      </c>
      <c r="C2" s="16"/>
      <c r="D2" s="17"/>
      <c r="E2" s="18" t="s">
        <v>2636</v>
      </c>
      <c r="F2" s="19"/>
      <c r="G2" s="19"/>
      <c r="H2" s="1"/>
    </row>
    <row r="3" spans="1:12">
      <c r="A3" s="21"/>
      <c r="B3" s="15" t="s">
        <v>2633</v>
      </c>
      <c r="C3" s="16"/>
      <c r="D3" s="22"/>
      <c r="E3" s="15" t="s">
        <v>2637</v>
      </c>
      <c r="F3" s="22"/>
      <c r="G3" s="19"/>
      <c r="H3" s="1"/>
    </row>
    <row r="4" spans="1:12">
      <c r="A4" s="21"/>
      <c r="B4" s="23" t="s">
        <v>2635</v>
      </c>
      <c r="C4" s="16"/>
      <c r="D4" s="17"/>
      <c r="E4" s="255" t="s">
        <v>2632</v>
      </c>
      <c r="F4" s="255"/>
      <c r="G4" s="19"/>
      <c r="H4" s="1"/>
    </row>
    <row r="5" spans="1:12" ht="13.5" thickBot="1">
      <c r="A5" s="59"/>
      <c r="B5" s="60"/>
      <c r="C5" s="61"/>
      <c r="D5" s="62"/>
      <c r="E5" s="63"/>
      <c r="F5" s="63"/>
      <c r="G5" s="63"/>
      <c r="H5" s="1"/>
    </row>
    <row r="6" spans="1:12">
      <c r="A6" s="65" t="s">
        <v>4</v>
      </c>
      <c r="B6" s="66" t="s">
        <v>5</v>
      </c>
      <c r="C6" s="67" t="s">
        <v>6</v>
      </c>
      <c r="D6" s="68" t="s">
        <v>7</v>
      </c>
      <c r="E6" s="69" t="s">
        <v>910</v>
      </c>
      <c r="F6" s="70" t="s">
        <v>8</v>
      </c>
      <c r="G6" s="71" t="s">
        <v>2641</v>
      </c>
      <c r="H6" s="2"/>
    </row>
    <row r="7" spans="1:12">
      <c r="A7" s="72"/>
      <c r="B7" s="73" t="s">
        <v>9</v>
      </c>
      <c r="C7" s="74"/>
      <c r="D7" s="75"/>
      <c r="E7" s="76"/>
      <c r="F7" s="77"/>
      <c r="G7" s="77">
        <f>G8+G479+G683+G2463</f>
        <v>1874582.0059100001</v>
      </c>
      <c r="H7" s="3" t="s">
        <v>10</v>
      </c>
    </row>
    <row r="8" spans="1:12">
      <c r="A8" s="72"/>
      <c r="B8" s="73" t="s">
        <v>11</v>
      </c>
      <c r="C8" s="74"/>
      <c r="D8" s="75"/>
      <c r="E8" s="76"/>
      <c r="F8" s="77"/>
      <c r="G8" s="77">
        <f>G9+G191+G199</f>
        <v>349061.75</v>
      </c>
      <c r="H8" s="3" t="s">
        <v>12</v>
      </c>
    </row>
    <row r="9" spans="1:12">
      <c r="A9" s="78"/>
      <c r="B9" s="79" t="s">
        <v>13</v>
      </c>
      <c r="C9" s="80"/>
      <c r="D9" s="81"/>
      <c r="E9" s="82"/>
      <c r="F9" s="83"/>
      <c r="G9" s="83">
        <f>G10</f>
        <v>75664.240000000005</v>
      </c>
      <c r="H9" s="4" t="s">
        <v>14</v>
      </c>
    </row>
    <row r="10" spans="1:12">
      <c r="A10" s="84"/>
      <c r="B10" s="85" t="s">
        <v>15</v>
      </c>
      <c r="C10" s="86"/>
      <c r="D10" s="87"/>
      <c r="E10" s="88"/>
      <c r="F10" s="89"/>
      <c r="G10" s="89">
        <f>G11+G82+G105+G174+G182+G189</f>
        <v>75664.240000000005</v>
      </c>
      <c r="H10" s="5" t="s">
        <v>16</v>
      </c>
    </row>
    <row r="11" spans="1:12">
      <c r="A11" s="90" t="s">
        <v>17</v>
      </c>
      <c r="B11" s="91" t="s">
        <v>18</v>
      </c>
      <c r="C11" s="92" t="s">
        <v>19</v>
      </c>
      <c r="D11" s="93">
        <v>31</v>
      </c>
      <c r="E11" s="94"/>
      <c r="F11" s="95">
        <v>486.97</v>
      </c>
      <c r="G11" s="95">
        <f>D11*F11</f>
        <v>15096.070000000002</v>
      </c>
      <c r="H11" s="6" t="s">
        <v>16</v>
      </c>
    </row>
    <row r="12" spans="1:12">
      <c r="A12" s="90"/>
      <c r="B12" s="91" t="s">
        <v>911</v>
      </c>
      <c r="C12" s="92" t="s">
        <v>912</v>
      </c>
      <c r="D12" s="93">
        <v>40.15</v>
      </c>
      <c r="E12" s="94">
        <v>3.4799999999999998E-2</v>
      </c>
      <c r="F12" s="95">
        <v>1.3972199999999999</v>
      </c>
      <c r="G12" s="95"/>
      <c r="H12" s="6"/>
    </row>
    <row r="13" spans="1:12">
      <c r="A13" s="90"/>
      <c r="B13" s="91" t="s">
        <v>913</v>
      </c>
      <c r="C13" s="92" t="s">
        <v>259</v>
      </c>
      <c r="D13" s="93">
        <v>9.9600000000000009</v>
      </c>
      <c r="E13" s="94">
        <v>1.7399999999999999E-2</v>
      </c>
      <c r="F13" s="95">
        <v>0.17330400000000001</v>
      </c>
      <c r="G13" s="95"/>
      <c r="H13" s="6"/>
    </row>
    <row r="14" spans="1:12">
      <c r="A14" s="90"/>
      <c r="B14" s="91" t="s">
        <v>914</v>
      </c>
      <c r="C14" s="92" t="s">
        <v>259</v>
      </c>
      <c r="D14" s="93">
        <v>13.79</v>
      </c>
      <c r="E14" s="94">
        <v>3.4799999999999998E-2</v>
      </c>
      <c r="F14" s="95">
        <v>0.47989199999999999</v>
      </c>
      <c r="G14" s="95"/>
      <c r="H14" s="6"/>
    </row>
    <row r="15" spans="1:12">
      <c r="A15" s="90"/>
      <c r="B15" s="91" t="s">
        <v>915</v>
      </c>
      <c r="C15" s="92" t="s">
        <v>254</v>
      </c>
      <c r="D15" s="93">
        <v>4.8600000000000003</v>
      </c>
      <c r="E15" s="94">
        <v>0.85640000000000005</v>
      </c>
      <c r="F15" s="95">
        <v>4.1621040000000002</v>
      </c>
      <c r="G15" s="95"/>
      <c r="H15" s="6"/>
    </row>
    <row r="16" spans="1:12">
      <c r="A16" s="90"/>
      <c r="B16" s="91" t="s">
        <v>916</v>
      </c>
      <c r="C16" s="92" t="s">
        <v>28</v>
      </c>
      <c r="D16" s="93">
        <v>59.55</v>
      </c>
      <c r="E16" s="94">
        <v>6.9599999999999995E-2</v>
      </c>
      <c r="F16" s="95">
        <v>4.1446800000000001</v>
      </c>
      <c r="G16" s="95"/>
      <c r="H16" s="6"/>
      <c r="L16" s="218"/>
    </row>
    <row r="17" spans="1:8">
      <c r="A17" s="90"/>
      <c r="B17" s="91" t="s">
        <v>917</v>
      </c>
      <c r="C17" s="92" t="s">
        <v>918</v>
      </c>
      <c r="D17" s="93">
        <v>71.849999999999994</v>
      </c>
      <c r="E17" s="94">
        <v>5.6399999999999999E-2</v>
      </c>
      <c r="F17" s="95">
        <v>4.0523400000000001</v>
      </c>
      <c r="G17" s="95"/>
      <c r="H17" s="6"/>
    </row>
    <row r="18" spans="1:8">
      <c r="A18" s="90"/>
      <c r="B18" s="91" t="s">
        <v>919</v>
      </c>
      <c r="C18" s="92" t="s">
        <v>918</v>
      </c>
      <c r="D18" s="93">
        <v>39.869999999999997</v>
      </c>
      <c r="E18" s="94">
        <v>0.97619999999999996</v>
      </c>
      <c r="F18" s="95">
        <v>38.921093999999997</v>
      </c>
      <c r="G18" s="95"/>
      <c r="H18" s="6"/>
    </row>
    <row r="19" spans="1:8">
      <c r="A19" s="90"/>
      <c r="B19" s="91" t="s">
        <v>920</v>
      </c>
      <c r="C19" s="92" t="s">
        <v>259</v>
      </c>
      <c r="D19" s="93">
        <v>406.13</v>
      </c>
      <c r="E19" s="94">
        <v>1.7399999999999999E-2</v>
      </c>
      <c r="F19" s="95">
        <v>7.066662</v>
      </c>
      <c r="G19" s="95"/>
      <c r="H19" s="6"/>
    </row>
    <row r="20" spans="1:8">
      <c r="A20" s="90"/>
      <c r="B20" s="91" t="s">
        <v>921</v>
      </c>
      <c r="C20" s="92" t="s">
        <v>259</v>
      </c>
      <c r="D20" s="93">
        <v>20.98</v>
      </c>
      <c r="E20" s="94">
        <v>3.4799999999999998E-2</v>
      </c>
      <c r="F20" s="95">
        <v>0.73010399999999998</v>
      </c>
      <c r="G20" s="95"/>
      <c r="H20" s="6"/>
    </row>
    <row r="21" spans="1:8">
      <c r="A21" s="90"/>
      <c r="B21" s="91" t="s">
        <v>922</v>
      </c>
      <c r="C21" s="92" t="s">
        <v>259</v>
      </c>
      <c r="D21" s="93">
        <v>148.91999999999999</v>
      </c>
      <c r="E21" s="94">
        <v>1.7399999999999999E-2</v>
      </c>
      <c r="F21" s="95">
        <v>2.591208</v>
      </c>
      <c r="G21" s="95"/>
      <c r="H21" s="6"/>
    </row>
    <row r="22" spans="1:8">
      <c r="A22" s="90"/>
      <c r="B22" s="91" t="s">
        <v>923</v>
      </c>
      <c r="C22" s="92" t="s">
        <v>28</v>
      </c>
      <c r="D22" s="93">
        <v>41.08</v>
      </c>
      <c r="E22" s="94">
        <v>5.2200000000000003E-2</v>
      </c>
      <c r="F22" s="95">
        <v>2.1443759999999998</v>
      </c>
      <c r="G22" s="95"/>
      <c r="H22" s="6"/>
    </row>
    <row r="23" spans="1:8">
      <c r="A23" s="90"/>
      <c r="B23" s="91" t="s">
        <v>924</v>
      </c>
      <c r="C23" s="92" t="s">
        <v>52</v>
      </c>
      <c r="D23" s="93">
        <v>10.49</v>
      </c>
      <c r="E23" s="94">
        <v>0.2611</v>
      </c>
      <c r="F23" s="95">
        <v>2.7389389999999998</v>
      </c>
      <c r="G23" s="95"/>
      <c r="H23" s="6"/>
    </row>
    <row r="24" spans="1:8">
      <c r="A24" s="90"/>
      <c r="B24" s="91" t="s">
        <v>925</v>
      </c>
      <c r="C24" s="92" t="s">
        <v>19</v>
      </c>
      <c r="D24" s="93">
        <v>34.9</v>
      </c>
      <c r="E24" s="94">
        <v>0.51339999999999997</v>
      </c>
      <c r="F24" s="95">
        <v>17.917660000000001</v>
      </c>
      <c r="G24" s="95"/>
      <c r="H24" s="6"/>
    </row>
    <row r="25" spans="1:8">
      <c r="A25" s="90"/>
      <c r="B25" s="91" t="s">
        <v>926</v>
      </c>
      <c r="C25" s="92" t="s">
        <v>28</v>
      </c>
      <c r="D25" s="93">
        <v>89.9</v>
      </c>
      <c r="E25" s="94">
        <v>0.13919999999999999</v>
      </c>
      <c r="F25" s="95">
        <v>12.51408</v>
      </c>
      <c r="G25" s="95"/>
      <c r="H25" s="6"/>
    </row>
    <row r="26" spans="1:8">
      <c r="A26" s="90"/>
      <c r="B26" s="91" t="s">
        <v>927</v>
      </c>
      <c r="C26" s="92" t="s">
        <v>47</v>
      </c>
      <c r="D26" s="93">
        <v>36.119999999999997</v>
      </c>
      <c r="E26" s="94">
        <v>7.1999999999999998E-3</v>
      </c>
      <c r="F26" s="95">
        <v>0.26006400000000002</v>
      </c>
      <c r="G26" s="95"/>
      <c r="H26" s="6"/>
    </row>
    <row r="27" spans="1:8">
      <c r="A27" s="90"/>
      <c r="B27" s="91" t="s">
        <v>928</v>
      </c>
      <c r="C27" s="92" t="s">
        <v>28</v>
      </c>
      <c r="D27" s="93">
        <v>13.35</v>
      </c>
      <c r="E27" s="94">
        <v>0.10440000000000001</v>
      </c>
      <c r="F27" s="95">
        <v>1.39374</v>
      </c>
      <c r="G27" s="95"/>
      <c r="H27" s="6"/>
    </row>
    <row r="28" spans="1:8">
      <c r="A28" s="90"/>
      <c r="B28" s="91" t="s">
        <v>929</v>
      </c>
      <c r="C28" s="92" t="s">
        <v>28</v>
      </c>
      <c r="D28" s="93">
        <v>159.06</v>
      </c>
      <c r="E28" s="94">
        <v>3.4799999999999998E-2</v>
      </c>
      <c r="F28" s="95">
        <v>5.5352880000000004</v>
      </c>
      <c r="G28" s="95"/>
      <c r="H28" s="6"/>
    </row>
    <row r="29" spans="1:8">
      <c r="A29" s="90"/>
      <c r="B29" s="91" t="s">
        <v>930</v>
      </c>
      <c r="C29" s="92" t="s">
        <v>28</v>
      </c>
      <c r="D29" s="93">
        <v>37.06</v>
      </c>
      <c r="E29" s="94">
        <v>5.2200000000000003E-2</v>
      </c>
      <c r="F29" s="95">
        <v>1.9345319999999999</v>
      </c>
      <c r="G29" s="95"/>
      <c r="H29" s="6"/>
    </row>
    <row r="30" spans="1:8">
      <c r="A30" s="90"/>
      <c r="B30" s="91" t="s">
        <v>931</v>
      </c>
      <c r="C30" s="92" t="s">
        <v>47</v>
      </c>
      <c r="D30" s="93">
        <v>246.06</v>
      </c>
      <c r="E30" s="94">
        <v>2.86E-2</v>
      </c>
      <c r="F30" s="95">
        <v>7.0373159999999997</v>
      </c>
      <c r="G30" s="95"/>
      <c r="H30" s="6"/>
    </row>
    <row r="31" spans="1:8">
      <c r="A31" s="90"/>
      <c r="B31" s="91" t="s">
        <v>932</v>
      </c>
      <c r="C31" s="92" t="s">
        <v>19</v>
      </c>
      <c r="D31" s="93">
        <v>29.58</v>
      </c>
      <c r="E31" s="94">
        <v>0.18940000000000001</v>
      </c>
      <c r="F31" s="95">
        <v>5.6024520000000004</v>
      </c>
      <c r="G31" s="95"/>
      <c r="H31" s="6"/>
    </row>
    <row r="32" spans="1:8">
      <c r="A32" s="90"/>
      <c r="B32" s="91" t="s">
        <v>933</v>
      </c>
      <c r="C32" s="92" t="s">
        <v>28</v>
      </c>
      <c r="D32" s="93">
        <v>58.01</v>
      </c>
      <c r="E32" s="94">
        <v>1.7399999999999999E-2</v>
      </c>
      <c r="F32" s="95">
        <v>1.009374</v>
      </c>
      <c r="G32" s="95"/>
      <c r="H32" s="6"/>
    </row>
    <row r="33" spans="1:8">
      <c r="A33" s="90"/>
      <c r="B33" s="91" t="s">
        <v>934</v>
      </c>
      <c r="C33" s="92" t="s">
        <v>28</v>
      </c>
      <c r="D33" s="93">
        <v>395.56</v>
      </c>
      <c r="E33" s="94">
        <v>5.2200000000000003E-2</v>
      </c>
      <c r="F33" s="95">
        <v>20.648232</v>
      </c>
      <c r="G33" s="95"/>
      <c r="H33" s="6"/>
    </row>
    <row r="34" spans="1:8">
      <c r="A34" s="90"/>
      <c r="B34" s="91" t="s">
        <v>935</v>
      </c>
      <c r="C34" s="92" t="s">
        <v>28</v>
      </c>
      <c r="D34" s="93">
        <v>172.73</v>
      </c>
      <c r="E34" s="94">
        <v>5.2200000000000003E-2</v>
      </c>
      <c r="F34" s="95">
        <v>9.0165059999999997</v>
      </c>
      <c r="G34" s="95"/>
      <c r="H34" s="6"/>
    </row>
    <row r="35" spans="1:8">
      <c r="A35" s="90"/>
      <c r="B35" s="91" t="s">
        <v>936</v>
      </c>
      <c r="C35" s="92" t="s">
        <v>19</v>
      </c>
      <c r="D35" s="93">
        <v>36.200000000000003</v>
      </c>
      <c r="E35" s="94">
        <v>0.1681</v>
      </c>
      <c r="F35" s="95">
        <v>6.0852199999999996</v>
      </c>
      <c r="G35" s="95"/>
      <c r="H35" s="6"/>
    </row>
    <row r="36" spans="1:8">
      <c r="A36" s="90"/>
      <c r="B36" s="91" t="s">
        <v>937</v>
      </c>
      <c r="C36" s="92" t="s">
        <v>19</v>
      </c>
      <c r="D36" s="93">
        <v>6.58</v>
      </c>
      <c r="E36" s="94">
        <v>0.76790000000000003</v>
      </c>
      <c r="F36" s="95">
        <v>5.0527819999999997</v>
      </c>
      <c r="G36" s="95"/>
      <c r="H36" s="6"/>
    </row>
    <row r="37" spans="1:8">
      <c r="A37" s="90"/>
      <c r="B37" s="91" t="s">
        <v>938</v>
      </c>
      <c r="C37" s="92" t="s">
        <v>19</v>
      </c>
      <c r="D37" s="93">
        <v>8.2899999999999991</v>
      </c>
      <c r="E37" s="94">
        <v>0.1681</v>
      </c>
      <c r="F37" s="95">
        <v>1.3935489999999999</v>
      </c>
      <c r="G37" s="95"/>
      <c r="H37" s="6"/>
    </row>
    <row r="38" spans="1:8">
      <c r="A38" s="90"/>
      <c r="B38" s="91" t="s">
        <v>939</v>
      </c>
      <c r="C38" s="92" t="s">
        <v>19</v>
      </c>
      <c r="D38" s="93">
        <v>7.13</v>
      </c>
      <c r="E38" s="94">
        <v>2.4441999999999999</v>
      </c>
      <c r="F38" s="95">
        <v>17.427146</v>
      </c>
      <c r="G38" s="95"/>
      <c r="H38" s="6"/>
    </row>
    <row r="39" spans="1:8">
      <c r="A39" s="90"/>
      <c r="B39" s="91" t="s">
        <v>940</v>
      </c>
      <c r="C39" s="92" t="s">
        <v>19</v>
      </c>
      <c r="D39" s="93">
        <v>53.58</v>
      </c>
      <c r="E39" s="94">
        <v>0.46750000000000003</v>
      </c>
      <c r="F39" s="95">
        <v>25.048649999999999</v>
      </c>
      <c r="G39" s="95"/>
      <c r="H39" s="6"/>
    </row>
    <row r="40" spans="1:8">
      <c r="A40" s="90"/>
      <c r="B40" s="91" t="s">
        <v>941</v>
      </c>
      <c r="C40" s="92" t="s">
        <v>19</v>
      </c>
      <c r="D40" s="93">
        <v>32.61</v>
      </c>
      <c r="E40" s="94">
        <v>0.46279999999999999</v>
      </c>
      <c r="F40" s="95">
        <v>15.091908</v>
      </c>
      <c r="G40" s="95"/>
      <c r="H40" s="6"/>
    </row>
    <row r="41" spans="1:8">
      <c r="A41" s="90"/>
      <c r="B41" s="91" t="s">
        <v>942</v>
      </c>
      <c r="C41" s="92" t="s">
        <v>19</v>
      </c>
      <c r="D41" s="93">
        <v>22.21</v>
      </c>
      <c r="E41" s="94">
        <v>0.76790000000000003</v>
      </c>
      <c r="F41" s="95">
        <v>17.055059</v>
      </c>
      <c r="G41" s="95"/>
      <c r="H41" s="6"/>
    </row>
    <row r="42" spans="1:8">
      <c r="A42" s="90"/>
      <c r="B42" s="91" t="s">
        <v>943</v>
      </c>
      <c r="C42" s="92" t="s">
        <v>28</v>
      </c>
      <c r="D42" s="93">
        <v>7.25</v>
      </c>
      <c r="E42" s="94">
        <v>6.9599999999999995E-2</v>
      </c>
      <c r="F42" s="95">
        <v>0.50460000000000005</v>
      </c>
      <c r="G42" s="95"/>
      <c r="H42" s="6"/>
    </row>
    <row r="43" spans="1:8">
      <c r="A43" s="90"/>
      <c r="B43" s="91" t="s">
        <v>944</v>
      </c>
      <c r="C43" s="92" t="s">
        <v>52</v>
      </c>
      <c r="D43" s="93">
        <v>12.2</v>
      </c>
      <c r="E43" s="94">
        <v>0.16309999999999999</v>
      </c>
      <c r="F43" s="95">
        <v>1.9898199999999999</v>
      </c>
      <c r="G43" s="95"/>
      <c r="H43" s="6"/>
    </row>
    <row r="44" spans="1:8">
      <c r="A44" s="90"/>
      <c r="B44" s="91" t="s">
        <v>945</v>
      </c>
      <c r="C44" s="92" t="s">
        <v>52</v>
      </c>
      <c r="D44" s="93">
        <v>17.899999999999999</v>
      </c>
      <c r="E44" s="94">
        <v>0.2235</v>
      </c>
      <c r="F44" s="95">
        <v>4.0006500000000003</v>
      </c>
      <c r="G44" s="95"/>
      <c r="H44" s="6"/>
    </row>
    <row r="45" spans="1:8">
      <c r="A45" s="90"/>
      <c r="B45" s="91" t="s">
        <v>946</v>
      </c>
      <c r="C45" s="92" t="s">
        <v>52</v>
      </c>
      <c r="D45" s="93">
        <v>34.49</v>
      </c>
      <c r="E45" s="94">
        <v>4.7E-2</v>
      </c>
      <c r="F45" s="95">
        <v>1.62103</v>
      </c>
      <c r="G45" s="95"/>
      <c r="H45" s="6"/>
    </row>
    <row r="46" spans="1:8">
      <c r="A46" s="90"/>
      <c r="B46" s="91" t="s">
        <v>947</v>
      </c>
      <c r="C46" s="92" t="s">
        <v>28</v>
      </c>
      <c r="D46" s="93">
        <v>5.0599999999999996</v>
      </c>
      <c r="E46" s="94">
        <v>0.17399999999999999</v>
      </c>
      <c r="F46" s="95">
        <v>0.88044</v>
      </c>
      <c r="G46" s="95"/>
      <c r="H46" s="6"/>
    </row>
    <row r="47" spans="1:8">
      <c r="A47" s="90"/>
      <c r="B47" s="91" t="s">
        <v>948</v>
      </c>
      <c r="C47" s="92" t="s">
        <v>28</v>
      </c>
      <c r="D47" s="93">
        <v>6.68</v>
      </c>
      <c r="E47" s="94">
        <v>1.7399999999999999E-2</v>
      </c>
      <c r="F47" s="95">
        <v>0.116232</v>
      </c>
      <c r="G47" s="95"/>
      <c r="H47" s="6"/>
    </row>
    <row r="48" spans="1:8">
      <c r="A48" s="90"/>
      <c r="B48" s="91" t="s">
        <v>949</v>
      </c>
      <c r="C48" s="92" t="s">
        <v>28</v>
      </c>
      <c r="D48" s="93">
        <v>23.64</v>
      </c>
      <c r="E48" s="94">
        <v>5.2200000000000003E-2</v>
      </c>
      <c r="F48" s="95">
        <v>1.234008</v>
      </c>
      <c r="G48" s="95"/>
      <c r="H48" s="6"/>
    </row>
    <row r="49" spans="1:8">
      <c r="A49" s="90"/>
      <c r="B49" s="91" t="s">
        <v>950</v>
      </c>
      <c r="C49" s="92" t="s">
        <v>28</v>
      </c>
      <c r="D49" s="93">
        <v>11.93</v>
      </c>
      <c r="E49" s="94">
        <v>1.7399999999999999E-2</v>
      </c>
      <c r="F49" s="95">
        <v>0.20758199999999999</v>
      </c>
      <c r="G49" s="95"/>
      <c r="H49" s="6"/>
    </row>
    <row r="50" spans="1:8">
      <c r="A50" s="90"/>
      <c r="B50" s="91" t="s">
        <v>951</v>
      </c>
      <c r="C50" s="92" t="s">
        <v>28</v>
      </c>
      <c r="D50" s="93">
        <v>88.94</v>
      </c>
      <c r="E50" s="94">
        <v>0.17399999999999999</v>
      </c>
      <c r="F50" s="95">
        <v>15.47556</v>
      </c>
      <c r="G50" s="95"/>
      <c r="H50" s="6"/>
    </row>
    <row r="51" spans="1:8">
      <c r="A51" s="90"/>
      <c r="B51" s="91" t="s">
        <v>952</v>
      </c>
      <c r="C51" s="92" t="s">
        <v>28</v>
      </c>
      <c r="D51" s="93">
        <v>28.56</v>
      </c>
      <c r="E51" s="94">
        <v>6.9599999999999995E-2</v>
      </c>
      <c r="F51" s="95">
        <v>1.987776</v>
      </c>
      <c r="G51" s="95"/>
      <c r="H51" s="6"/>
    </row>
    <row r="52" spans="1:8">
      <c r="A52" s="90"/>
      <c r="B52" s="91" t="s">
        <v>953</v>
      </c>
      <c r="C52" s="92" t="s">
        <v>52</v>
      </c>
      <c r="D52" s="93">
        <v>8.4700000000000006</v>
      </c>
      <c r="E52" s="94">
        <v>7.22E-2</v>
      </c>
      <c r="F52" s="95">
        <v>0.61153400000000002</v>
      </c>
      <c r="G52" s="95"/>
      <c r="H52" s="6"/>
    </row>
    <row r="53" spans="1:8">
      <c r="A53" s="90"/>
      <c r="B53" s="91" t="s">
        <v>954</v>
      </c>
      <c r="C53" s="92" t="s">
        <v>52</v>
      </c>
      <c r="D53" s="93">
        <v>8.26</v>
      </c>
      <c r="E53" s="94">
        <v>7.22E-2</v>
      </c>
      <c r="F53" s="95">
        <v>0.59637200000000001</v>
      </c>
      <c r="G53" s="95"/>
      <c r="H53" s="6"/>
    </row>
    <row r="54" spans="1:8">
      <c r="A54" s="90"/>
      <c r="B54" s="91" t="s">
        <v>955</v>
      </c>
      <c r="C54" s="92" t="s">
        <v>28</v>
      </c>
      <c r="D54" s="93">
        <v>293.85000000000002</v>
      </c>
      <c r="E54" s="94">
        <v>3.4799999999999998E-2</v>
      </c>
      <c r="F54" s="95">
        <v>10.22598</v>
      </c>
      <c r="G54" s="95"/>
      <c r="H54" s="6"/>
    </row>
    <row r="55" spans="1:8">
      <c r="A55" s="90"/>
      <c r="B55" s="91" t="s">
        <v>956</v>
      </c>
      <c r="C55" s="92" t="s">
        <v>52</v>
      </c>
      <c r="D55" s="93">
        <v>1.59</v>
      </c>
      <c r="E55" s="94">
        <v>0.4612</v>
      </c>
      <c r="F55" s="95">
        <v>0.73330799999999996</v>
      </c>
      <c r="G55" s="95"/>
      <c r="H55" s="6"/>
    </row>
    <row r="56" spans="1:8">
      <c r="A56" s="90"/>
      <c r="B56" s="91" t="s">
        <v>957</v>
      </c>
      <c r="C56" s="92" t="s">
        <v>52</v>
      </c>
      <c r="D56" s="93">
        <v>0.8</v>
      </c>
      <c r="E56" s="94">
        <v>0.1827</v>
      </c>
      <c r="F56" s="95">
        <v>0.14616000000000001</v>
      </c>
      <c r="G56" s="95"/>
      <c r="H56" s="6"/>
    </row>
    <row r="57" spans="1:8">
      <c r="A57" s="90"/>
      <c r="B57" s="91" t="s">
        <v>958</v>
      </c>
      <c r="C57" s="92" t="s">
        <v>28</v>
      </c>
      <c r="D57" s="93">
        <v>47.35</v>
      </c>
      <c r="E57" s="94">
        <v>5.2200000000000003E-2</v>
      </c>
      <c r="F57" s="95">
        <v>2.47167</v>
      </c>
      <c r="G57" s="95"/>
      <c r="H57" s="6"/>
    </row>
    <row r="58" spans="1:8">
      <c r="A58" s="90"/>
      <c r="B58" s="91" t="s">
        <v>959</v>
      </c>
      <c r="C58" s="92" t="s">
        <v>52</v>
      </c>
      <c r="D58" s="93">
        <v>5.29</v>
      </c>
      <c r="E58" s="94">
        <v>0.33069999999999999</v>
      </c>
      <c r="F58" s="95">
        <v>1.749403</v>
      </c>
      <c r="G58" s="95"/>
      <c r="H58" s="6"/>
    </row>
    <row r="59" spans="1:8">
      <c r="A59" s="90"/>
      <c r="B59" s="91" t="s">
        <v>960</v>
      </c>
      <c r="C59" s="92" t="s">
        <v>52</v>
      </c>
      <c r="D59" s="93">
        <v>6.24</v>
      </c>
      <c r="E59" s="94">
        <v>0.1305</v>
      </c>
      <c r="F59" s="95">
        <v>0.81432000000000004</v>
      </c>
      <c r="G59" s="95"/>
      <c r="H59" s="6"/>
    </row>
    <row r="60" spans="1:8">
      <c r="A60" s="90"/>
      <c r="B60" s="91" t="s">
        <v>961</v>
      </c>
      <c r="C60" s="92" t="s">
        <v>52</v>
      </c>
      <c r="D60" s="93">
        <v>6.36</v>
      </c>
      <c r="E60" s="94">
        <v>0.15659999999999999</v>
      </c>
      <c r="F60" s="95">
        <v>0.99597599999999997</v>
      </c>
      <c r="G60" s="95"/>
      <c r="H60" s="6"/>
    </row>
    <row r="61" spans="1:8">
      <c r="A61" s="90"/>
      <c r="B61" s="91" t="s">
        <v>962</v>
      </c>
      <c r="C61" s="92" t="s">
        <v>52</v>
      </c>
      <c r="D61" s="93">
        <v>7.34</v>
      </c>
      <c r="E61" s="94">
        <v>2.6100000000000002E-2</v>
      </c>
      <c r="F61" s="95">
        <v>0.19157399999999999</v>
      </c>
      <c r="G61" s="95"/>
      <c r="H61" s="6"/>
    </row>
    <row r="62" spans="1:8">
      <c r="A62" s="90"/>
      <c r="B62" s="91" t="s">
        <v>963</v>
      </c>
      <c r="C62" s="92" t="s">
        <v>28</v>
      </c>
      <c r="D62" s="93">
        <v>3.97</v>
      </c>
      <c r="E62" s="94">
        <v>3.4799999999999998E-2</v>
      </c>
      <c r="F62" s="95">
        <v>0.138156</v>
      </c>
      <c r="G62" s="95"/>
      <c r="H62" s="6"/>
    </row>
    <row r="63" spans="1:8">
      <c r="A63" s="90"/>
      <c r="B63" s="91" t="s">
        <v>964</v>
      </c>
      <c r="C63" s="92" t="s">
        <v>28</v>
      </c>
      <c r="D63" s="93">
        <v>4.84</v>
      </c>
      <c r="E63" s="94">
        <v>3.4799999999999998E-2</v>
      </c>
      <c r="F63" s="95">
        <v>0.168432</v>
      </c>
      <c r="G63" s="95"/>
      <c r="H63" s="6"/>
    </row>
    <row r="64" spans="1:8">
      <c r="A64" s="90"/>
      <c r="B64" s="91" t="s">
        <v>965</v>
      </c>
      <c r="C64" s="92" t="s">
        <v>28</v>
      </c>
      <c r="D64" s="93">
        <v>6.52</v>
      </c>
      <c r="E64" s="94">
        <v>1.7399999999999999E-2</v>
      </c>
      <c r="F64" s="95">
        <v>0.11344799999999999</v>
      </c>
      <c r="G64" s="95"/>
      <c r="H64" s="6"/>
    </row>
    <row r="65" spans="1:8">
      <c r="A65" s="90"/>
      <c r="B65" s="91" t="s">
        <v>966</v>
      </c>
      <c r="C65" s="92" t="s">
        <v>28</v>
      </c>
      <c r="D65" s="93">
        <v>8.17</v>
      </c>
      <c r="E65" s="94">
        <v>6.9599999999999995E-2</v>
      </c>
      <c r="F65" s="95">
        <v>0.56863200000000003</v>
      </c>
      <c r="G65" s="95"/>
      <c r="H65" s="6"/>
    </row>
    <row r="66" spans="1:8">
      <c r="A66" s="90"/>
      <c r="B66" s="91" t="s">
        <v>967</v>
      </c>
      <c r="C66" s="92" t="s">
        <v>52</v>
      </c>
      <c r="D66" s="93">
        <v>1.39</v>
      </c>
      <c r="E66" s="94">
        <v>1.2529999999999999</v>
      </c>
      <c r="F66" s="95">
        <v>1.7416700000000001</v>
      </c>
      <c r="G66" s="95"/>
      <c r="H66" s="6"/>
    </row>
    <row r="67" spans="1:8">
      <c r="A67" s="90"/>
      <c r="B67" s="91" t="s">
        <v>968</v>
      </c>
      <c r="C67" s="92" t="s">
        <v>52</v>
      </c>
      <c r="D67" s="93">
        <v>2.0099999999999998</v>
      </c>
      <c r="E67" s="94">
        <v>0.46989999999999998</v>
      </c>
      <c r="F67" s="95">
        <v>0.94449899999999998</v>
      </c>
      <c r="G67" s="95"/>
      <c r="H67" s="6"/>
    </row>
    <row r="68" spans="1:8">
      <c r="A68" s="90"/>
      <c r="B68" s="91" t="s">
        <v>969</v>
      </c>
      <c r="C68" s="92" t="s">
        <v>52</v>
      </c>
      <c r="D68" s="93">
        <v>3.16</v>
      </c>
      <c r="E68" s="94">
        <v>1.0442</v>
      </c>
      <c r="F68" s="95">
        <v>3.2996720000000002</v>
      </c>
      <c r="G68" s="95"/>
      <c r="H68" s="6"/>
    </row>
    <row r="69" spans="1:8">
      <c r="A69" s="90"/>
      <c r="B69" s="91" t="s">
        <v>970</v>
      </c>
      <c r="C69" s="92" t="s">
        <v>28</v>
      </c>
      <c r="D69" s="93">
        <v>6.89</v>
      </c>
      <c r="E69" s="94">
        <v>0.13919999999999999</v>
      </c>
      <c r="F69" s="95">
        <v>0.95908800000000005</v>
      </c>
      <c r="G69" s="95"/>
      <c r="H69" s="6"/>
    </row>
    <row r="70" spans="1:8">
      <c r="A70" s="90"/>
      <c r="B70" s="91" t="s">
        <v>971</v>
      </c>
      <c r="C70" s="92" t="s">
        <v>28</v>
      </c>
      <c r="D70" s="93">
        <v>26.84</v>
      </c>
      <c r="E70" s="94">
        <v>1.7399999999999999E-2</v>
      </c>
      <c r="F70" s="95">
        <v>0.46701599999999999</v>
      </c>
      <c r="G70" s="95"/>
      <c r="H70" s="6"/>
    </row>
    <row r="71" spans="1:8">
      <c r="A71" s="90"/>
      <c r="B71" s="91" t="s">
        <v>972</v>
      </c>
      <c r="C71" s="92" t="s">
        <v>28</v>
      </c>
      <c r="D71" s="93">
        <v>36.74</v>
      </c>
      <c r="E71" s="94">
        <v>1.7399999999999999E-2</v>
      </c>
      <c r="F71" s="95">
        <v>0.63927599999999996</v>
      </c>
      <c r="G71" s="95"/>
      <c r="H71" s="6"/>
    </row>
    <row r="72" spans="1:8">
      <c r="A72" s="90"/>
      <c r="B72" s="91" t="s">
        <v>973</v>
      </c>
      <c r="C72" s="92" t="s">
        <v>28</v>
      </c>
      <c r="D72" s="93">
        <v>17.920000000000002</v>
      </c>
      <c r="E72" s="94">
        <v>3.4799999999999998E-2</v>
      </c>
      <c r="F72" s="95">
        <v>0.62361599999999995</v>
      </c>
      <c r="G72" s="95"/>
      <c r="H72" s="6"/>
    </row>
    <row r="73" spans="1:8">
      <c r="A73" s="90"/>
      <c r="B73" s="91" t="s">
        <v>974</v>
      </c>
      <c r="C73" s="92" t="s">
        <v>19</v>
      </c>
      <c r="D73" s="93">
        <v>12.1</v>
      </c>
      <c r="E73" s="94">
        <v>1.3566</v>
      </c>
      <c r="F73" s="95">
        <v>16.414860000000001</v>
      </c>
      <c r="G73" s="95"/>
      <c r="H73" s="6"/>
    </row>
    <row r="74" spans="1:8">
      <c r="A74" s="90"/>
      <c r="B74" s="91" t="s">
        <v>975</v>
      </c>
      <c r="C74" s="92" t="s">
        <v>19</v>
      </c>
      <c r="D74" s="93">
        <v>43.44</v>
      </c>
      <c r="E74" s="94">
        <v>1.6976</v>
      </c>
      <c r="F74" s="95">
        <v>73.743744000000007</v>
      </c>
      <c r="G74" s="95"/>
      <c r="H74" s="6"/>
    </row>
    <row r="75" spans="1:8">
      <c r="A75" s="90"/>
      <c r="B75" s="91" t="s">
        <v>976</v>
      </c>
      <c r="C75" s="92" t="s">
        <v>47</v>
      </c>
      <c r="D75" s="93">
        <v>47.63</v>
      </c>
      <c r="E75" s="94">
        <v>2.7900000000000001E-2</v>
      </c>
      <c r="F75" s="95">
        <v>1.3288770000000001</v>
      </c>
      <c r="G75" s="95"/>
      <c r="H75" s="6"/>
    </row>
    <row r="76" spans="1:8">
      <c r="A76" s="90"/>
      <c r="B76" s="91" t="s">
        <v>977</v>
      </c>
      <c r="C76" s="92" t="s">
        <v>19</v>
      </c>
      <c r="D76" s="93">
        <v>29.35</v>
      </c>
      <c r="E76" s="94">
        <v>1.3566</v>
      </c>
      <c r="F76" s="95">
        <v>39.816209999999998</v>
      </c>
      <c r="G76" s="95"/>
      <c r="H76" s="6"/>
    </row>
    <row r="77" spans="1:8">
      <c r="A77" s="90"/>
      <c r="B77" s="91" t="s">
        <v>978</v>
      </c>
      <c r="C77" s="92" t="s">
        <v>19</v>
      </c>
      <c r="D77" s="93">
        <v>416.85</v>
      </c>
      <c r="E77" s="94">
        <v>9.0499999999999997E-2</v>
      </c>
      <c r="F77" s="95">
        <v>37.724924999999999</v>
      </c>
      <c r="G77" s="95"/>
      <c r="H77" s="6"/>
    </row>
    <row r="78" spans="1:8">
      <c r="A78" s="90"/>
      <c r="B78" s="91" t="s">
        <v>979</v>
      </c>
      <c r="C78" s="92" t="s">
        <v>19</v>
      </c>
      <c r="D78" s="93">
        <v>10.18</v>
      </c>
      <c r="E78" s="94">
        <v>6.4000000000000003E-3</v>
      </c>
      <c r="F78" s="95">
        <v>6.5152000000000002E-2</v>
      </c>
      <c r="G78" s="95"/>
      <c r="H78" s="6"/>
    </row>
    <row r="79" spans="1:8">
      <c r="A79" s="90"/>
      <c r="B79" s="91" t="s">
        <v>980</v>
      </c>
      <c r="C79" s="92" t="s">
        <v>19</v>
      </c>
      <c r="D79" s="93">
        <v>16.98</v>
      </c>
      <c r="E79" s="94">
        <v>1.3328</v>
      </c>
      <c r="F79" s="95">
        <v>22.630944</v>
      </c>
      <c r="G79" s="95"/>
      <c r="H79" s="6"/>
    </row>
    <row r="80" spans="1:8">
      <c r="A80" s="90"/>
      <c r="B80" s="91" t="s">
        <v>981</v>
      </c>
      <c r="C80" s="92" t="s">
        <v>28</v>
      </c>
      <c r="D80" s="93">
        <v>14.96</v>
      </c>
      <c r="E80" s="94">
        <v>1.7399999999999999E-2</v>
      </c>
      <c r="F80" s="95">
        <v>0.26030399999999998</v>
      </c>
      <c r="G80" s="95"/>
      <c r="H80" s="6"/>
    </row>
    <row r="81" spans="1:8">
      <c r="A81" s="90"/>
      <c r="B81" s="91" t="s">
        <v>982</v>
      </c>
      <c r="C81" s="92" t="s">
        <v>28</v>
      </c>
      <c r="D81" s="93">
        <v>9.44</v>
      </c>
      <c r="E81" s="94">
        <v>5.2200000000000003E-2</v>
      </c>
      <c r="F81" s="95">
        <v>0.49276799999999998</v>
      </c>
      <c r="G81" s="95"/>
      <c r="H81" s="6"/>
    </row>
    <row r="82" spans="1:8">
      <c r="A82" s="90" t="s">
        <v>20</v>
      </c>
      <c r="B82" s="91" t="s">
        <v>21</v>
      </c>
      <c r="C82" s="92" t="s">
        <v>19</v>
      </c>
      <c r="D82" s="93">
        <v>68</v>
      </c>
      <c r="E82" s="94"/>
      <c r="F82" s="95">
        <v>356.56</v>
      </c>
      <c r="G82" s="95">
        <f>D82*F82</f>
        <v>24246.080000000002</v>
      </c>
      <c r="H82" s="6" t="s">
        <v>16</v>
      </c>
    </row>
    <row r="83" spans="1:8">
      <c r="A83" s="90"/>
      <c r="B83" s="91" t="s">
        <v>915</v>
      </c>
      <c r="C83" s="92" t="s">
        <v>254</v>
      </c>
      <c r="D83" s="93">
        <v>4.8600000000000003</v>
      </c>
      <c r="E83" s="94">
        <v>1.3271999999999999</v>
      </c>
      <c r="F83" s="95">
        <v>6.4501920000000004</v>
      </c>
      <c r="G83" s="95"/>
      <c r="H83" s="6"/>
    </row>
    <row r="84" spans="1:8">
      <c r="A84" s="90"/>
      <c r="B84" s="91" t="s">
        <v>983</v>
      </c>
      <c r="C84" s="92" t="s">
        <v>259</v>
      </c>
      <c r="D84" s="93">
        <v>7.61</v>
      </c>
      <c r="E84" s="94">
        <v>6.6199999999999995E-2</v>
      </c>
      <c r="F84" s="95">
        <v>0.50378199999999995</v>
      </c>
      <c r="G84" s="95"/>
      <c r="H84" s="6"/>
    </row>
    <row r="85" spans="1:8">
      <c r="A85" s="90"/>
      <c r="B85" s="91" t="s">
        <v>984</v>
      </c>
      <c r="C85" s="92" t="s">
        <v>19</v>
      </c>
      <c r="D85" s="93">
        <v>346.85</v>
      </c>
      <c r="E85" s="94">
        <v>0.153</v>
      </c>
      <c r="F85" s="95">
        <v>53.068049999999999</v>
      </c>
      <c r="G85" s="95"/>
      <c r="H85" s="6"/>
    </row>
    <row r="86" spans="1:8">
      <c r="A86" s="90"/>
      <c r="B86" s="91" t="s">
        <v>926</v>
      </c>
      <c r="C86" s="92" t="s">
        <v>28</v>
      </c>
      <c r="D86" s="93">
        <v>89.9</v>
      </c>
      <c r="E86" s="94">
        <v>6.6199999999999995E-2</v>
      </c>
      <c r="F86" s="95">
        <v>5.9513800000000003</v>
      </c>
      <c r="G86" s="95"/>
      <c r="H86" s="6"/>
    </row>
    <row r="87" spans="1:8">
      <c r="A87" s="90"/>
      <c r="B87" s="91" t="s">
        <v>927</v>
      </c>
      <c r="C87" s="92" t="s">
        <v>47</v>
      </c>
      <c r="D87" s="93">
        <v>36.119999999999997</v>
      </c>
      <c r="E87" s="94">
        <v>1.06E-2</v>
      </c>
      <c r="F87" s="95">
        <v>0.38287199999999999</v>
      </c>
      <c r="G87" s="95"/>
      <c r="H87" s="6"/>
    </row>
    <row r="88" spans="1:8">
      <c r="A88" s="90"/>
      <c r="B88" s="91" t="s">
        <v>931</v>
      </c>
      <c r="C88" s="92" t="s">
        <v>47</v>
      </c>
      <c r="D88" s="93">
        <v>246.06</v>
      </c>
      <c r="E88" s="94">
        <v>4.1700000000000001E-2</v>
      </c>
      <c r="F88" s="95">
        <v>10.260702</v>
      </c>
      <c r="G88" s="95"/>
      <c r="H88" s="6"/>
    </row>
    <row r="89" spans="1:8">
      <c r="A89" s="90"/>
      <c r="B89" s="91" t="s">
        <v>939</v>
      </c>
      <c r="C89" s="92" t="s">
        <v>19</v>
      </c>
      <c r="D89" s="93">
        <v>7.13</v>
      </c>
      <c r="E89" s="94">
        <v>5.0648999999999997</v>
      </c>
      <c r="F89" s="95">
        <v>36.112737000000003</v>
      </c>
      <c r="G89" s="95"/>
      <c r="H89" s="6"/>
    </row>
    <row r="90" spans="1:8">
      <c r="A90" s="90"/>
      <c r="B90" s="91" t="s">
        <v>956</v>
      </c>
      <c r="C90" s="92" t="s">
        <v>52</v>
      </c>
      <c r="D90" s="93">
        <v>1.59</v>
      </c>
      <c r="E90" s="94">
        <v>0.13250000000000001</v>
      </c>
      <c r="F90" s="95">
        <v>0.210675</v>
      </c>
      <c r="G90" s="95"/>
      <c r="H90" s="6"/>
    </row>
    <row r="91" spans="1:8">
      <c r="A91" s="90"/>
      <c r="B91" s="91" t="s">
        <v>957</v>
      </c>
      <c r="C91" s="92" t="s">
        <v>52</v>
      </c>
      <c r="D91" s="93">
        <v>0.8</v>
      </c>
      <c r="E91" s="94">
        <v>0.17219999999999999</v>
      </c>
      <c r="F91" s="95">
        <v>0.13775999999999999</v>
      </c>
      <c r="G91" s="95"/>
      <c r="H91" s="6"/>
    </row>
    <row r="92" spans="1:8">
      <c r="A92" s="90"/>
      <c r="B92" s="91" t="s">
        <v>985</v>
      </c>
      <c r="C92" s="92" t="s">
        <v>52</v>
      </c>
      <c r="D92" s="93">
        <v>4.97</v>
      </c>
      <c r="E92" s="94">
        <v>6.6199999999999995E-2</v>
      </c>
      <c r="F92" s="95">
        <v>0.32901399999999997</v>
      </c>
      <c r="G92" s="95"/>
      <c r="H92" s="6"/>
    </row>
    <row r="93" spans="1:8">
      <c r="A93" s="90"/>
      <c r="B93" s="91" t="s">
        <v>959</v>
      </c>
      <c r="C93" s="92" t="s">
        <v>52</v>
      </c>
      <c r="D93" s="93">
        <v>5.29</v>
      </c>
      <c r="E93" s="94">
        <v>0.13250000000000001</v>
      </c>
      <c r="F93" s="95">
        <v>0.70092500000000002</v>
      </c>
      <c r="G93" s="95"/>
      <c r="H93" s="6"/>
    </row>
    <row r="94" spans="1:8">
      <c r="A94" s="90"/>
      <c r="B94" s="91" t="s">
        <v>961</v>
      </c>
      <c r="C94" s="92" t="s">
        <v>52</v>
      </c>
      <c r="D94" s="93">
        <v>6.36</v>
      </c>
      <c r="E94" s="94">
        <v>0.17219999999999999</v>
      </c>
      <c r="F94" s="95">
        <v>1.0951919999999999</v>
      </c>
      <c r="G94" s="95"/>
      <c r="H94" s="6"/>
    </row>
    <row r="95" spans="1:8">
      <c r="A95" s="90"/>
      <c r="B95" s="91" t="s">
        <v>967</v>
      </c>
      <c r="C95" s="92" t="s">
        <v>52</v>
      </c>
      <c r="D95" s="93">
        <v>1.39</v>
      </c>
      <c r="E95" s="94">
        <v>0.67549999999999999</v>
      </c>
      <c r="F95" s="95">
        <v>0.93894500000000003</v>
      </c>
      <c r="G95" s="95"/>
      <c r="H95" s="6"/>
    </row>
    <row r="96" spans="1:8">
      <c r="A96" s="90"/>
      <c r="B96" s="91" t="s">
        <v>986</v>
      </c>
      <c r="C96" s="92" t="s">
        <v>28</v>
      </c>
      <c r="D96" s="93">
        <v>30.01</v>
      </c>
      <c r="E96" s="94">
        <v>6.6199999999999995E-2</v>
      </c>
      <c r="F96" s="95">
        <v>1.9866619999999999</v>
      </c>
      <c r="G96" s="95"/>
      <c r="H96" s="6"/>
    </row>
    <row r="97" spans="1:8">
      <c r="A97" s="90"/>
      <c r="B97" s="91" t="s">
        <v>974</v>
      </c>
      <c r="C97" s="92" t="s">
        <v>19</v>
      </c>
      <c r="D97" s="93">
        <v>12.1</v>
      </c>
      <c r="E97" s="94">
        <v>1.7192000000000001</v>
      </c>
      <c r="F97" s="95">
        <v>20.802320000000002</v>
      </c>
      <c r="G97" s="95"/>
      <c r="H97" s="6"/>
    </row>
    <row r="98" spans="1:8">
      <c r="A98" s="90"/>
      <c r="B98" s="91" t="s">
        <v>975</v>
      </c>
      <c r="C98" s="92" t="s">
        <v>19</v>
      </c>
      <c r="D98" s="93">
        <v>43.44</v>
      </c>
      <c r="E98" s="94">
        <v>2.5325000000000002</v>
      </c>
      <c r="F98" s="95">
        <v>110.01179999999999</v>
      </c>
      <c r="G98" s="95"/>
      <c r="H98" s="6"/>
    </row>
    <row r="99" spans="1:8">
      <c r="A99" s="90"/>
      <c r="B99" s="91" t="s">
        <v>976</v>
      </c>
      <c r="C99" s="92" t="s">
        <v>47</v>
      </c>
      <c r="D99" s="93">
        <v>47.63</v>
      </c>
      <c r="E99" s="94">
        <v>4.0399999999999998E-2</v>
      </c>
      <c r="F99" s="95">
        <v>1.9242520000000001</v>
      </c>
      <c r="G99" s="95"/>
      <c r="H99" s="6"/>
    </row>
    <row r="100" spans="1:8">
      <c r="A100" s="90"/>
      <c r="B100" s="91" t="s">
        <v>977</v>
      </c>
      <c r="C100" s="92" t="s">
        <v>19</v>
      </c>
      <c r="D100" s="93">
        <v>29.35</v>
      </c>
      <c r="E100" s="94">
        <v>1.7192000000000001</v>
      </c>
      <c r="F100" s="95">
        <v>50.45852</v>
      </c>
      <c r="G100" s="95"/>
      <c r="H100" s="6"/>
    </row>
    <row r="101" spans="1:8">
      <c r="A101" s="90"/>
      <c r="B101" s="91" t="s">
        <v>978</v>
      </c>
      <c r="C101" s="92" t="s">
        <v>19</v>
      </c>
      <c r="D101" s="93">
        <v>416.85</v>
      </c>
      <c r="E101" s="94">
        <v>6.6199999999999995E-2</v>
      </c>
      <c r="F101" s="95">
        <v>27.595469999999999</v>
      </c>
      <c r="G101" s="95"/>
      <c r="H101" s="6"/>
    </row>
    <row r="102" spans="1:8">
      <c r="A102" s="90"/>
      <c r="B102" s="91" t="s">
        <v>979</v>
      </c>
      <c r="C102" s="92" t="s">
        <v>19</v>
      </c>
      <c r="D102" s="93">
        <v>10.18</v>
      </c>
      <c r="E102" s="94">
        <v>9.2999999999999992E-3</v>
      </c>
      <c r="F102" s="95">
        <v>9.4673999999999994E-2</v>
      </c>
      <c r="G102" s="95"/>
      <c r="H102" s="6"/>
    </row>
    <row r="103" spans="1:8">
      <c r="A103" s="90"/>
      <c r="B103" s="91" t="s">
        <v>980</v>
      </c>
      <c r="C103" s="92" t="s">
        <v>19</v>
      </c>
      <c r="D103" s="93">
        <v>16.98</v>
      </c>
      <c r="E103" s="94">
        <v>1.5109999999999999</v>
      </c>
      <c r="F103" s="95">
        <v>25.656780000000001</v>
      </c>
      <c r="G103" s="95"/>
      <c r="H103" s="6"/>
    </row>
    <row r="104" spans="1:8">
      <c r="A104" s="90"/>
      <c r="B104" s="91" t="s">
        <v>981</v>
      </c>
      <c r="C104" s="92" t="s">
        <v>28</v>
      </c>
      <c r="D104" s="93">
        <v>14.96</v>
      </c>
      <c r="E104" s="94">
        <v>0.13250000000000001</v>
      </c>
      <c r="F104" s="95">
        <v>1.9822</v>
      </c>
      <c r="G104" s="95"/>
      <c r="H104" s="6"/>
    </row>
    <row r="105" spans="1:8">
      <c r="A105" s="90" t="s">
        <v>22</v>
      </c>
      <c r="B105" s="91" t="s">
        <v>23</v>
      </c>
      <c r="C105" s="92" t="s">
        <v>19</v>
      </c>
      <c r="D105" s="93">
        <v>44</v>
      </c>
      <c r="E105" s="94"/>
      <c r="F105" s="95">
        <v>526.07000000000005</v>
      </c>
      <c r="G105" s="95">
        <f>D105*F105</f>
        <v>23147.08</v>
      </c>
      <c r="H105" s="6" t="s">
        <v>16</v>
      </c>
    </row>
    <row r="106" spans="1:8">
      <c r="A106" s="90"/>
      <c r="B106" s="91" t="s">
        <v>911</v>
      </c>
      <c r="C106" s="92" t="s">
        <v>912</v>
      </c>
      <c r="D106" s="93">
        <v>40.15</v>
      </c>
      <c r="E106" s="94">
        <v>5.7799999999999997E-2</v>
      </c>
      <c r="F106" s="95">
        <v>2.3206699999999998</v>
      </c>
      <c r="G106" s="95"/>
      <c r="H106" s="6"/>
    </row>
    <row r="107" spans="1:8">
      <c r="A107" s="90"/>
      <c r="B107" s="91" t="s">
        <v>987</v>
      </c>
      <c r="C107" s="92" t="s">
        <v>912</v>
      </c>
      <c r="D107" s="93">
        <v>30.04</v>
      </c>
      <c r="E107" s="94">
        <v>3.85E-2</v>
      </c>
      <c r="F107" s="95">
        <v>1.1565399999999999</v>
      </c>
      <c r="G107" s="95"/>
      <c r="H107" s="6"/>
    </row>
    <row r="108" spans="1:8">
      <c r="A108" s="90"/>
      <c r="B108" s="91" t="s">
        <v>915</v>
      </c>
      <c r="C108" s="92" t="s">
        <v>254</v>
      </c>
      <c r="D108" s="93">
        <v>4.8600000000000003</v>
      </c>
      <c r="E108" s="94">
        <v>0.92349999999999999</v>
      </c>
      <c r="F108" s="95">
        <v>4.4882099999999996</v>
      </c>
      <c r="G108" s="95"/>
      <c r="H108" s="6"/>
    </row>
    <row r="109" spans="1:8">
      <c r="A109" s="90"/>
      <c r="B109" s="91" t="s">
        <v>988</v>
      </c>
      <c r="C109" s="92" t="s">
        <v>259</v>
      </c>
      <c r="D109" s="93">
        <v>114.1</v>
      </c>
      <c r="E109" s="94">
        <v>1.9300000000000001E-2</v>
      </c>
      <c r="F109" s="95">
        <v>2.2021299999999999</v>
      </c>
      <c r="G109" s="95"/>
      <c r="H109" s="6"/>
    </row>
    <row r="110" spans="1:8">
      <c r="A110" s="90"/>
      <c r="B110" s="91" t="s">
        <v>989</v>
      </c>
      <c r="C110" s="92" t="s">
        <v>259</v>
      </c>
      <c r="D110" s="93">
        <v>110.33</v>
      </c>
      <c r="E110" s="94">
        <v>1.9300000000000001E-2</v>
      </c>
      <c r="F110" s="95">
        <v>2.1293690000000001</v>
      </c>
      <c r="G110" s="95"/>
      <c r="H110" s="6"/>
    </row>
    <row r="111" spans="1:8">
      <c r="A111" s="90"/>
      <c r="B111" s="91" t="s">
        <v>919</v>
      </c>
      <c r="C111" s="92" t="s">
        <v>918</v>
      </c>
      <c r="D111" s="93">
        <v>39.869999999999997</v>
      </c>
      <c r="E111" s="94">
        <v>0.99380000000000002</v>
      </c>
      <c r="F111" s="95">
        <v>39.622805999999997</v>
      </c>
      <c r="G111" s="95"/>
      <c r="H111" s="6"/>
    </row>
    <row r="112" spans="1:8">
      <c r="A112" s="90"/>
      <c r="B112" s="91" t="s">
        <v>923</v>
      </c>
      <c r="C112" s="92" t="s">
        <v>28</v>
      </c>
      <c r="D112" s="93">
        <v>41.08</v>
      </c>
      <c r="E112" s="94">
        <v>3.85E-2</v>
      </c>
      <c r="F112" s="95">
        <v>1.58158</v>
      </c>
      <c r="G112" s="95"/>
      <c r="H112" s="6"/>
    </row>
    <row r="113" spans="1:8">
      <c r="A113" s="90"/>
      <c r="B113" s="91" t="s">
        <v>924</v>
      </c>
      <c r="C113" s="92" t="s">
        <v>52</v>
      </c>
      <c r="D113" s="93">
        <v>10.49</v>
      </c>
      <c r="E113" s="94">
        <v>0.19270000000000001</v>
      </c>
      <c r="F113" s="95">
        <v>2.021423</v>
      </c>
      <c r="G113" s="95"/>
      <c r="H113" s="6"/>
    </row>
    <row r="114" spans="1:8">
      <c r="A114" s="90"/>
      <c r="B114" s="91" t="s">
        <v>990</v>
      </c>
      <c r="C114" s="92" t="s">
        <v>52</v>
      </c>
      <c r="D114" s="93">
        <v>2.2400000000000002</v>
      </c>
      <c r="E114" s="94">
        <v>0.61670000000000003</v>
      </c>
      <c r="F114" s="95">
        <v>1.381408</v>
      </c>
      <c r="G114" s="95"/>
      <c r="H114" s="6"/>
    </row>
    <row r="115" spans="1:8">
      <c r="A115" s="90"/>
      <c r="B115" s="91" t="s">
        <v>984</v>
      </c>
      <c r="C115" s="92" t="s">
        <v>19</v>
      </c>
      <c r="D115" s="93">
        <v>346.85</v>
      </c>
      <c r="E115" s="94">
        <v>3.2399999999999998E-2</v>
      </c>
      <c r="F115" s="95">
        <v>11.23794</v>
      </c>
      <c r="G115" s="95"/>
      <c r="H115" s="6"/>
    </row>
    <row r="116" spans="1:8">
      <c r="A116" s="90"/>
      <c r="B116" s="91" t="s">
        <v>926</v>
      </c>
      <c r="C116" s="92" t="s">
        <v>28</v>
      </c>
      <c r="D116" s="93">
        <v>89.9</v>
      </c>
      <c r="E116" s="94">
        <v>0.11559999999999999</v>
      </c>
      <c r="F116" s="95">
        <v>10.392440000000001</v>
      </c>
      <c r="G116" s="95"/>
      <c r="H116" s="6"/>
    </row>
    <row r="117" spans="1:8">
      <c r="A117" s="90"/>
      <c r="B117" s="91" t="s">
        <v>927</v>
      </c>
      <c r="C117" s="92" t="s">
        <v>47</v>
      </c>
      <c r="D117" s="93">
        <v>36.119999999999997</v>
      </c>
      <c r="E117" s="94">
        <v>6.0000000000000001E-3</v>
      </c>
      <c r="F117" s="95">
        <v>0.21672</v>
      </c>
      <c r="G117" s="95"/>
      <c r="H117" s="6"/>
    </row>
    <row r="118" spans="1:8">
      <c r="A118" s="90"/>
      <c r="B118" s="91" t="s">
        <v>991</v>
      </c>
      <c r="C118" s="92" t="s">
        <v>28</v>
      </c>
      <c r="D118" s="93">
        <v>63.24</v>
      </c>
      <c r="E118" s="94">
        <v>7.7100000000000002E-2</v>
      </c>
      <c r="F118" s="95">
        <v>4.8758039999999996</v>
      </c>
      <c r="G118" s="95"/>
      <c r="H118" s="6"/>
    </row>
    <row r="119" spans="1:8">
      <c r="A119" s="90"/>
      <c r="B119" s="91" t="s">
        <v>928</v>
      </c>
      <c r="C119" s="92" t="s">
        <v>28</v>
      </c>
      <c r="D119" s="93">
        <v>13.35</v>
      </c>
      <c r="E119" s="94">
        <v>0.1734</v>
      </c>
      <c r="F119" s="95">
        <v>2.3148900000000001</v>
      </c>
      <c r="G119" s="95"/>
      <c r="H119" s="6"/>
    </row>
    <row r="120" spans="1:8">
      <c r="A120" s="90"/>
      <c r="B120" s="91" t="s">
        <v>929</v>
      </c>
      <c r="C120" s="92" t="s">
        <v>28</v>
      </c>
      <c r="D120" s="93">
        <v>159.06</v>
      </c>
      <c r="E120" s="94">
        <v>1.9300000000000001E-2</v>
      </c>
      <c r="F120" s="95">
        <v>3.069858</v>
      </c>
      <c r="G120" s="95"/>
      <c r="H120" s="6"/>
    </row>
    <row r="121" spans="1:8">
      <c r="A121" s="90"/>
      <c r="B121" s="91" t="s">
        <v>992</v>
      </c>
      <c r="C121" s="92" t="s">
        <v>28</v>
      </c>
      <c r="D121" s="93">
        <v>73.930000000000007</v>
      </c>
      <c r="E121" s="94">
        <v>1.9300000000000001E-2</v>
      </c>
      <c r="F121" s="95">
        <v>1.426849</v>
      </c>
      <c r="G121" s="95"/>
      <c r="H121" s="6"/>
    </row>
    <row r="122" spans="1:8">
      <c r="A122" s="90"/>
      <c r="B122" s="91" t="s">
        <v>930</v>
      </c>
      <c r="C122" s="92" t="s">
        <v>28</v>
      </c>
      <c r="D122" s="93">
        <v>37.06</v>
      </c>
      <c r="E122" s="94">
        <v>3.85E-2</v>
      </c>
      <c r="F122" s="95">
        <v>1.4268099999999999</v>
      </c>
      <c r="G122" s="95"/>
      <c r="H122" s="6"/>
    </row>
    <row r="123" spans="1:8">
      <c r="A123" s="90"/>
      <c r="B123" s="91" t="s">
        <v>993</v>
      </c>
      <c r="C123" s="92" t="s">
        <v>28</v>
      </c>
      <c r="D123" s="93">
        <v>242.95</v>
      </c>
      <c r="E123" s="94">
        <v>1.9300000000000001E-2</v>
      </c>
      <c r="F123" s="95">
        <v>4.6889349999999999</v>
      </c>
      <c r="G123" s="95"/>
      <c r="H123" s="6"/>
    </row>
    <row r="124" spans="1:8">
      <c r="A124" s="90"/>
      <c r="B124" s="91" t="s">
        <v>931</v>
      </c>
      <c r="C124" s="92" t="s">
        <v>47</v>
      </c>
      <c r="D124" s="93">
        <v>246.06</v>
      </c>
      <c r="E124" s="94">
        <v>2.3900000000000001E-2</v>
      </c>
      <c r="F124" s="95">
        <v>5.8808340000000001</v>
      </c>
      <c r="G124" s="95"/>
      <c r="H124" s="6"/>
    </row>
    <row r="125" spans="1:8">
      <c r="A125" s="90"/>
      <c r="B125" s="91" t="s">
        <v>932</v>
      </c>
      <c r="C125" s="92" t="s">
        <v>19</v>
      </c>
      <c r="D125" s="93">
        <v>29.58</v>
      </c>
      <c r="E125" s="94">
        <v>3.85E-2</v>
      </c>
      <c r="F125" s="95">
        <v>1.13883</v>
      </c>
      <c r="G125" s="95"/>
      <c r="H125" s="6"/>
    </row>
    <row r="126" spans="1:8">
      <c r="A126" s="90"/>
      <c r="B126" s="91" t="s">
        <v>994</v>
      </c>
      <c r="C126" s="92" t="s">
        <v>19</v>
      </c>
      <c r="D126" s="93">
        <v>600.30999999999995</v>
      </c>
      <c r="E126" s="94">
        <v>9.64E-2</v>
      </c>
      <c r="F126" s="95">
        <v>57.869883999999999</v>
      </c>
      <c r="G126" s="95"/>
      <c r="H126" s="6"/>
    </row>
    <row r="127" spans="1:8">
      <c r="A127" s="90"/>
      <c r="B127" s="91" t="s">
        <v>934</v>
      </c>
      <c r="C127" s="92" t="s">
        <v>28</v>
      </c>
      <c r="D127" s="93">
        <v>395.56</v>
      </c>
      <c r="E127" s="94">
        <v>3.85E-2</v>
      </c>
      <c r="F127" s="95">
        <v>15.22906</v>
      </c>
      <c r="G127" s="95"/>
      <c r="H127" s="6"/>
    </row>
    <row r="128" spans="1:8">
      <c r="A128" s="90"/>
      <c r="B128" s="91" t="s">
        <v>995</v>
      </c>
      <c r="C128" s="92" t="s">
        <v>28</v>
      </c>
      <c r="D128" s="93">
        <v>235.03</v>
      </c>
      <c r="E128" s="94">
        <v>1.9300000000000001E-2</v>
      </c>
      <c r="F128" s="95">
        <v>4.536079</v>
      </c>
      <c r="G128" s="95"/>
      <c r="H128" s="6"/>
    </row>
    <row r="129" spans="1:8">
      <c r="A129" s="90"/>
      <c r="B129" s="91" t="s">
        <v>935</v>
      </c>
      <c r="C129" s="92" t="s">
        <v>28</v>
      </c>
      <c r="D129" s="93">
        <v>172.73</v>
      </c>
      <c r="E129" s="94">
        <v>3.85E-2</v>
      </c>
      <c r="F129" s="95">
        <v>6.6501049999999999</v>
      </c>
      <c r="G129" s="95"/>
      <c r="H129" s="6"/>
    </row>
    <row r="130" spans="1:8">
      <c r="A130" s="90"/>
      <c r="B130" s="91" t="s">
        <v>937</v>
      </c>
      <c r="C130" s="92" t="s">
        <v>19</v>
      </c>
      <c r="D130" s="93">
        <v>6.58</v>
      </c>
      <c r="E130" s="94">
        <v>0.20469999999999999</v>
      </c>
      <c r="F130" s="95">
        <v>1.3469260000000001</v>
      </c>
      <c r="G130" s="95"/>
      <c r="H130" s="6"/>
    </row>
    <row r="131" spans="1:8">
      <c r="A131" s="90"/>
      <c r="B131" s="91" t="s">
        <v>939</v>
      </c>
      <c r="C131" s="92" t="s">
        <v>19</v>
      </c>
      <c r="D131" s="93">
        <v>7.13</v>
      </c>
      <c r="E131" s="94">
        <v>4.4976000000000003</v>
      </c>
      <c r="F131" s="95">
        <v>32.067888000000004</v>
      </c>
      <c r="G131" s="95"/>
      <c r="H131" s="6"/>
    </row>
    <row r="132" spans="1:8">
      <c r="A132" s="90"/>
      <c r="B132" s="91" t="s">
        <v>940</v>
      </c>
      <c r="C132" s="92" t="s">
        <v>19</v>
      </c>
      <c r="D132" s="93">
        <v>53.58</v>
      </c>
      <c r="E132" s="94">
        <v>0.1023</v>
      </c>
      <c r="F132" s="95">
        <v>5.4812339999999997</v>
      </c>
      <c r="G132" s="95"/>
      <c r="H132" s="6"/>
    </row>
    <row r="133" spans="1:8">
      <c r="A133" s="90"/>
      <c r="B133" s="91" t="s">
        <v>941</v>
      </c>
      <c r="C133" s="92" t="s">
        <v>19</v>
      </c>
      <c r="D133" s="93">
        <v>32.61</v>
      </c>
      <c r="E133" s="94">
        <v>8.0600000000000005E-2</v>
      </c>
      <c r="F133" s="95">
        <v>2.6283660000000002</v>
      </c>
      <c r="G133" s="95"/>
      <c r="H133" s="6"/>
    </row>
    <row r="134" spans="1:8">
      <c r="A134" s="90"/>
      <c r="B134" s="91" t="s">
        <v>942</v>
      </c>
      <c r="C134" s="92" t="s">
        <v>19</v>
      </c>
      <c r="D134" s="93">
        <v>22.21</v>
      </c>
      <c r="E134" s="94">
        <v>0.20469999999999999</v>
      </c>
      <c r="F134" s="95">
        <v>4.5463870000000002</v>
      </c>
      <c r="G134" s="95"/>
      <c r="H134" s="6"/>
    </row>
    <row r="135" spans="1:8">
      <c r="A135" s="90"/>
      <c r="B135" s="91" t="s">
        <v>996</v>
      </c>
      <c r="C135" s="92" t="s">
        <v>28</v>
      </c>
      <c r="D135" s="93">
        <v>15.74</v>
      </c>
      <c r="E135" s="94">
        <v>3.85E-2</v>
      </c>
      <c r="F135" s="95">
        <v>0.60599000000000003</v>
      </c>
      <c r="G135" s="95"/>
      <c r="H135" s="6"/>
    </row>
    <row r="136" spans="1:8">
      <c r="A136" s="90"/>
      <c r="B136" s="91" t="s">
        <v>944</v>
      </c>
      <c r="C136" s="92" t="s">
        <v>52</v>
      </c>
      <c r="D136" s="93">
        <v>12.2</v>
      </c>
      <c r="E136" s="94">
        <v>0.13880000000000001</v>
      </c>
      <c r="F136" s="95">
        <v>1.69336</v>
      </c>
      <c r="G136" s="95"/>
      <c r="H136" s="6"/>
    </row>
    <row r="137" spans="1:8">
      <c r="A137" s="90"/>
      <c r="B137" s="91" t="s">
        <v>945</v>
      </c>
      <c r="C137" s="92" t="s">
        <v>52</v>
      </c>
      <c r="D137" s="93">
        <v>17.899999999999999</v>
      </c>
      <c r="E137" s="94">
        <v>0.12529999999999999</v>
      </c>
      <c r="F137" s="95">
        <v>2.2428699999999999</v>
      </c>
      <c r="G137" s="95"/>
      <c r="H137" s="6"/>
    </row>
    <row r="138" spans="1:8">
      <c r="A138" s="90"/>
      <c r="B138" s="91" t="s">
        <v>946</v>
      </c>
      <c r="C138" s="92" t="s">
        <v>52</v>
      </c>
      <c r="D138" s="93">
        <v>34.49</v>
      </c>
      <c r="E138" s="94">
        <v>0.1472</v>
      </c>
      <c r="F138" s="95">
        <v>5.0769279999999997</v>
      </c>
      <c r="G138" s="95"/>
      <c r="H138" s="6"/>
    </row>
    <row r="139" spans="1:8">
      <c r="A139" s="90"/>
      <c r="B139" s="91" t="s">
        <v>947</v>
      </c>
      <c r="C139" s="92" t="s">
        <v>28</v>
      </c>
      <c r="D139" s="93">
        <v>5.0599999999999996</v>
      </c>
      <c r="E139" s="94">
        <v>7.7100000000000002E-2</v>
      </c>
      <c r="F139" s="95">
        <v>0.39012599999999997</v>
      </c>
      <c r="G139" s="95"/>
      <c r="H139" s="6"/>
    </row>
    <row r="140" spans="1:8">
      <c r="A140" s="90"/>
      <c r="B140" s="91" t="s">
        <v>997</v>
      </c>
      <c r="C140" s="92" t="s">
        <v>28</v>
      </c>
      <c r="D140" s="93">
        <v>5.72</v>
      </c>
      <c r="E140" s="94">
        <v>5.7799999999999997E-2</v>
      </c>
      <c r="F140" s="95">
        <v>0.33061600000000002</v>
      </c>
      <c r="G140" s="95"/>
      <c r="H140" s="6"/>
    </row>
    <row r="141" spans="1:8">
      <c r="A141" s="90"/>
      <c r="B141" s="91" t="s">
        <v>948</v>
      </c>
      <c r="C141" s="92" t="s">
        <v>28</v>
      </c>
      <c r="D141" s="93">
        <v>6.68</v>
      </c>
      <c r="E141" s="94">
        <v>1.9300000000000001E-2</v>
      </c>
      <c r="F141" s="95">
        <v>0.12892400000000001</v>
      </c>
      <c r="G141" s="95"/>
      <c r="H141" s="6"/>
    </row>
    <row r="142" spans="1:8">
      <c r="A142" s="90"/>
      <c r="B142" s="91" t="s">
        <v>949</v>
      </c>
      <c r="C142" s="92" t="s">
        <v>28</v>
      </c>
      <c r="D142" s="93">
        <v>23.64</v>
      </c>
      <c r="E142" s="94">
        <v>5.7799999999999997E-2</v>
      </c>
      <c r="F142" s="95">
        <v>1.3663920000000001</v>
      </c>
      <c r="G142" s="95"/>
      <c r="H142" s="6"/>
    </row>
    <row r="143" spans="1:8">
      <c r="A143" s="90"/>
      <c r="B143" s="91" t="s">
        <v>950</v>
      </c>
      <c r="C143" s="92" t="s">
        <v>28</v>
      </c>
      <c r="D143" s="93">
        <v>11.93</v>
      </c>
      <c r="E143" s="94">
        <v>5.7799999999999997E-2</v>
      </c>
      <c r="F143" s="95">
        <v>0.689554</v>
      </c>
      <c r="G143" s="95"/>
      <c r="H143" s="6"/>
    </row>
    <row r="144" spans="1:8">
      <c r="A144" s="90"/>
      <c r="B144" s="91" t="s">
        <v>998</v>
      </c>
      <c r="C144" s="92" t="s">
        <v>28</v>
      </c>
      <c r="D144" s="93">
        <v>24.52</v>
      </c>
      <c r="E144" s="94">
        <v>3.85E-2</v>
      </c>
      <c r="F144" s="95">
        <v>0.94401999999999997</v>
      </c>
      <c r="G144" s="95"/>
      <c r="H144" s="6"/>
    </row>
    <row r="145" spans="1:8">
      <c r="A145" s="90"/>
      <c r="B145" s="91" t="s">
        <v>951</v>
      </c>
      <c r="C145" s="92" t="s">
        <v>28</v>
      </c>
      <c r="D145" s="93">
        <v>88.94</v>
      </c>
      <c r="E145" s="94">
        <v>9.64E-2</v>
      </c>
      <c r="F145" s="95">
        <v>8.5738160000000008</v>
      </c>
      <c r="G145" s="95"/>
      <c r="H145" s="6"/>
    </row>
    <row r="146" spans="1:8">
      <c r="A146" s="90"/>
      <c r="B146" s="91" t="s">
        <v>953</v>
      </c>
      <c r="C146" s="92" t="s">
        <v>52</v>
      </c>
      <c r="D146" s="93">
        <v>8.4700000000000006</v>
      </c>
      <c r="E146" s="94">
        <v>0.1002</v>
      </c>
      <c r="F146" s="95">
        <v>0.84869399999999995</v>
      </c>
      <c r="G146" s="95"/>
      <c r="H146" s="6"/>
    </row>
    <row r="147" spans="1:8">
      <c r="A147" s="90"/>
      <c r="B147" s="91" t="s">
        <v>954</v>
      </c>
      <c r="C147" s="92" t="s">
        <v>52</v>
      </c>
      <c r="D147" s="93">
        <v>8.26</v>
      </c>
      <c r="E147" s="94">
        <v>0.1002</v>
      </c>
      <c r="F147" s="95">
        <v>0.82765200000000005</v>
      </c>
      <c r="G147" s="95"/>
      <c r="H147" s="6"/>
    </row>
    <row r="148" spans="1:8">
      <c r="A148" s="90"/>
      <c r="B148" s="91" t="s">
        <v>999</v>
      </c>
      <c r="C148" s="92" t="s">
        <v>28</v>
      </c>
      <c r="D148" s="93">
        <v>275.93</v>
      </c>
      <c r="E148" s="94">
        <v>3.85E-2</v>
      </c>
      <c r="F148" s="95">
        <v>10.623305</v>
      </c>
      <c r="G148" s="95"/>
      <c r="H148" s="6"/>
    </row>
    <row r="149" spans="1:8">
      <c r="A149" s="90"/>
      <c r="B149" s="91" t="s">
        <v>955</v>
      </c>
      <c r="C149" s="92" t="s">
        <v>28</v>
      </c>
      <c r="D149" s="93">
        <v>293.85000000000002</v>
      </c>
      <c r="E149" s="94">
        <v>5.7799999999999997E-2</v>
      </c>
      <c r="F149" s="95">
        <v>16.984529999999999</v>
      </c>
      <c r="G149" s="95"/>
      <c r="H149" s="6"/>
    </row>
    <row r="150" spans="1:8">
      <c r="A150" s="90"/>
      <c r="B150" s="91" t="s">
        <v>956</v>
      </c>
      <c r="C150" s="92" t="s">
        <v>52</v>
      </c>
      <c r="D150" s="93">
        <v>1.59</v>
      </c>
      <c r="E150" s="94">
        <v>0.53</v>
      </c>
      <c r="F150" s="95">
        <v>0.8427</v>
      </c>
      <c r="G150" s="95"/>
      <c r="H150" s="6"/>
    </row>
    <row r="151" spans="1:8">
      <c r="A151" s="90"/>
      <c r="B151" s="91" t="s">
        <v>957</v>
      </c>
      <c r="C151" s="92" t="s">
        <v>52</v>
      </c>
      <c r="D151" s="93">
        <v>0.8</v>
      </c>
      <c r="E151" s="94">
        <v>1.7343999999999999</v>
      </c>
      <c r="F151" s="95">
        <v>1.3875200000000001</v>
      </c>
      <c r="G151" s="95"/>
      <c r="H151" s="6"/>
    </row>
    <row r="152" spans="1:8">
      <c r="A152" s="90"/>
      <c r="B152" s="91" t="s">
        <v>959</v>
      </c>
      <c r="C152" s="92" t="s">
        <v>52</v>
      </c>
      <c r="D152" s="93">
        <v>5.29</v>
      </c>
      <c r="E152" s="94">
        <v>0.53</v>
      </c>
      <c r="F152" s="95">
        <v>2.8037000000000001</v>
      </c>
      <c r="G152" s="95"/>
      <c r="H152" s="6"/>
    </row>
    <row r="153" spans="1:8">
      <c r="A153" s="90"/>
      <c r="B153" s="91" t="s">
        <v>961</v>
      </c>
      <c r="C153" s="92" t="s">
        <v>52</v>
      </c>
      <c r="D153" s="93">
        <v>6.36</v>
      </c>
      <c r="E153" s="94">
        <v>1.7343999999999999</v>
      </c>
      <c r="F153" s="95">
        <v>11.030784000000001</v>
      </c>
      <c r="G153" s="95"/>
      <c r="H153" s="6"/>
    </row>
    <row r="154" spans="1:8">
      <c r="A154" s="90"/>
      <c r="B154" s="91" t="s">
        <v>966</v>
      </c>
      <c r="C154" s="92" t="s">
        <v>28</v>
      </c>
      <c r="D154" s="93">
        <v>8.17</v>
      </c>
      <c r="E154" s="94">
        <v>0.19270000000000001</v>
      </c>
      <c r="F154" s="95">
        <v>1.5743590000000001</v>
      </c>
      <c r="G154" s="95"/>
      <c r="H154" s="6"/>
    </row>
    <row r="155" spans="1:8">
      <c r="A155" s="90"/>
      <c r="B155" s="91" t="s">
        <v>967</v>
      </c>
      <c r="C155" s="92" t="s">
        <v>52</v>
      </c>
      <c r="D155" s="93">
        <v>1.39</v>
      </c>
      <c r="E155" s="94">
        <v>1.4165000000000001</v>
      </c>
      <c r="F155" s="95">
        <v>1.9689350000000001</v>
      </c>
      <c r="G155" s="95"/>
      <c r="H155" s="6"/>
    </row>
    <row r="156" spans="1:8">
      <c r="A156" s="90"/>
      <c r="B156" s="91" t="s">
        <v>968</v>
      </c>
      <c r="C156" s="92" t="s">
        <v>52</v>
      </c>
      <c r="D156" s="93">
        <v>2.0099999999999998</v>
      </c>
      <c r="E156" s="94">
        <v>3.4689000000000001</v>
      </c>
      <c r="F156" s="95">
        <v>6.9724890000000004</v>
      </c>
      <c r="G156" s="95"/>
      <c r="H156" s="6"/>
    </row>
    <row r="157" spans="1:8">
      <c r="A157" s="90"/>
      <c r="B157" s="91" t="s">
        <v>969</v>
      </c>
      <c r="C157" s="92" t="s">
        <v>52</v>
      </c>
      <c r="D157" s="93">
        <v>3.16</v>
      </c>
      <c r="E157" s="94">
        <v>2.0234999999999999</v>
      </c>
      <c r="F157" s="95">
        <v>6.3942600000000001</v>
      </c>
      <c r="G157" s="95"/>
      <c r="H157" s="6"/>
    </row>
    <row r="158" spans="1:8">
      <c r="A158" s="90"/>
      <c r="B158" s="91" t="s">
        <v>970</v>
      </c>
      <c r="C158" s="92" t="s">
        <v>28</v>
      </c>
      <c r="D158" s="93">
        <v>6.89</v>
      </c>
      <c r="E158" s="94">
        <v>0.1734</v>
      </c>
      <c r="F158" s="95">
        <v>1.194726</v>
      </c>
      <c r="G158" s="95"/>
      <c r="H158" s="6"/>
    </row>
    <row r="159" spans="1:8">
      <c r="A159" s="90"/>
      <c r="B159" s="91" t="s">
        <v>1000</v>
      </c>
      <c r="C159" s="92" t="s">
        <v>28</v>
      </c>
      <c r="D159" s="93">
        <v>6.22</v>
      </c>
      <c r="E159" s="94">
        <v>5.7799999999999997E-2</v>
      </c>
      <c r="F159" s="95">
        <v>0.359516</v>
      </c>
      <c r="G159" s="95"/>
      <c r="H159" s="6"/>
    </row>
    <row r="160" spans="1:8">
      <c r="A160" s="90"/>
      <c r="B160" s="91" t="s">
        <v>973</v>
      </c>
      <c r="C160" s="92" t="s">
        <v>28</v>
      </c>
      <c r="D160" s="93">
        <v>17.920000000000002</v>
      </c>
      <c r="E160" s="94">
        <v>7.7100000000000002E-2</v>
      </c>
      <c r="F160" s="95">
        <v>1.381632</v>
      </c>
      <c r="G160" s="95"/>
      <c r="H160" s="6"/>
    </row>
    <row r="161" spans="1:8">
      <c r="A161" s="90"/>
      <c r="B161" s="91" t="s">
        <v>1001</v>
      </c>
      <c r="C161" s="92" t="s">
        <v>28</v>
      </c>
      <c r="D161" s="93">
        <v>28.76</v>
      </c>
      <c r="E161" s="94">
        <v>0.1542</v>
      </c>
      <c r="F161" s="95">
        <v>4.4347919999999998</v>
      </c>
      <c r="G161" s="95"/>
      <c r="H161" s="6"/>
    </row>
    <row r="162" spans="1:8">
      <c r="A162" s="90"/>
      <c r="B162" s="91" t="s">
        <v>986</v>
      </c>
      <c r="C162" s="92" t="s">
        <v>28</v>
      </c>
      <c r="D162" s="93">
        <v>30.01</v>
      </c>
      <c r="E162" s="94">
        <v>0.13489999999999999</v>
      </c>
      <c r="F162" s="95">
        <v>4.048349</v>
      </c>
      <c r="G162" s="95"/>
      <c r="H162" s="6"/>
    </row>
    <row r="163" spans="1:8">
      <c r="A163" s="90"/>
      <c r="B163" s="91" t="s">
        <v>974</v>
      </c>
      <c r="C163" s="92" t="s">
        <v>19</v>
      </c>
      <c r="D163" s="93">
        <v>12.1</v>
      </c>
      <c r="E163" s="94">
        <v>1.3621000000000001</v>
      </c>
      <c r="F163" s="95">
        <v>16.48141</v>
      </c>
      <c r="G163" s="95"/>
      <c r="H163" s="6"/>
    </row>
    <row r="164" spans="1:8">
      <c r="A164" s="90"/>
      <c r="B164" s="91" t="s">
        <v>1002</v>
      </c>
      <c r="C164" s="92" t="s">
        <v>28</v>
      </c>
      <c r="D164" s="93">
        <v>9.82</v>
      </c>
      <c r="E164" s="94">
        <v>3.85E-2</v>
      </c>
      <c r="F164" s="95">
        <v>0.37807000000000002</v>
      </c>
      <c r="G164" s="95"/>
      <c r="H164" s="6"/>
    </row>
    <row r="165" spans="1:8">
      <c r="A165" s="90"/>
      <c r="B165" s="91" t="s">
        <v>1003</v>
      </c>
      <c r="C165" s="92" t="s">
        <v>28</v>
      </c>
      <c r="D165" s="93">
        <v>11.01</v>
      </c>
      <c r="E165" s="94">
        <v>3.85E-2</v>
      </c>
      <c r="F165" s="95">
        <v>0.42388500000000001</v>
      </c>
      <c r="G165" s="95"/>
      <c r="H165" s="6"/>
    </row>
    <row r="166" spans="1:8">
      <c r="A166" s="90"/>
      <c r="B166" s="91" t="s">
        <v>975</v>
      </c>
      <c r="C166" s="92" t="s">
        <v>19</v>
      </c>
      <c r="D166" s="93">
        <v>43.44</v>
      </c>
      <c r="E166" s="94">
        <v>2.2488000000000001</v>
      </c>
      <c r="F166" s="95">
        <v>97.687871999999999</v>
      </c>
      <c r="G166" s="95"/>
      <c r="H166" s="6"/>
    </row>
    <row r="167" spans="1:8">
      <c r="A167" s="90"/>
      <c r="B167" s="91" t="s">
        <v>976</v>
      </c>
      <c r="C167" s="92" t="s">
        <v>47</v>
      </c>
      <c r="D167" s="93">
        <v>47.63</v>
      </c>
      <c r="E167" s="94">
        <v>2.3300000000000001E-2</v>
      </c>
      <c r="F167" s="95">
        <v>1.1097790000000001</v>
      </c>
      <c r="G167" s="95"/>
      <c r="H167" s="6"/>
    </row>
    <row r="168" spans="1:8">
      <c r="A168" s="90"/>
      <c r="B168" s="91" t="s">
        <v>977</v>
      </c>
      <c r="C168" s="92" t="s">
        <v>19</v>
      </c>
      <c r="D168" s="93">
        <v>29.35</v>
      </c>
      <c r="E168" s="94">
        <v>1.3621000000000001</v>
      </c>
      <c r="F168" s="95">
        <v>39.977634999999999</v>
      </c>
      <c r="G168" s="95"/>
      <c r="H168" s="6"/>
    </row>
    <row r="169" spans="1:8">
      <c r="A169" s="90"/>
      <c r="B169" s="91" t="s">
        <v>978</v>
      </c>
      <c r="C169" s="92" t="s">
        <v>19</v>
      </c>
      <c r="D169" s="93">
        <v>416.85</v>
      </c>
      <c r="E169" s="94">
        <v>2.8899999999999999E-2</v>
      </c>
      <c r="F169" s="95">
        <v>12.046965</v>
      </c>
      <c r="G169" s="95"/>
      <c r="H169" s="6"/>
    </row>
    <row r="170" spans="1:8">
      <c r="A170" s="90"/>
      <c r="B170" s="91" t="s">
        <v>979</v>
      </c>
      <c r="C170" s="92" t="s">
        <v>19</v>
      </c>
      <c r="D170" s="93">
        <v>10.18</v>
      </c>
      <c r="E170" s="94">
        <v>5.4000000000000003E-3</v>
      </c>
      <c r="F170" s="95">
        <v>5.4972E-2</v>
      </c>
      <c r="G170" s="95"/>
      <c r="H170" s="6"/>
    </row>
    <row r="171" spans="1:8">
      <c r="A171" s="90"/>
      <c r="B171" s="91" t="s">
        <v>980</v>
      </c>
      <c r="C171" s="92" t="s">
        <v>19</v>
      </c>
      <c r="D171" s="93">
        <v>16.98</v>
      </c>
      <c r="E171" s="94">
        <v>1.3559000000000001</v>
      </c>
      <c r="F171" s="95">
        <v>23.023181999999998</v>
      </c>
      <c r="G171" s="95"/>
      <c r="H171" s="6"/>
    </row>
    <row r="172" spans="1:8">
      <c r="A172" s="90"/>
      <c r="B172" s="91" t="s">
        <v>981</v>
      </c>
      <c r="C172" s="92" t="s">
        <v>28</v>
      </c>
      <c r="D172" s="93">
        <v>14.96</v>
      </c>
      <c r="E172" s="94">
        <v>0.28910000000000002</v>
      </c>
      <c r="F172" s="95">
        <v>4.3249360000000001</v>
      </c>
      <c r="G172" s="95"/>
      <c r="H172" s="6"/>
    </row>
    <row r="173" spans="1:8">
      <c r="A173" s="90"/>
      <c r="B173" s="91" t="s">
        <v>982</v>
      </c>
      <c r="C173" s="92" t="s">
        <v>28</v>
      </c>
      <c r="D173" s="93">
        <v>9.44</v>
      </c>
      <c r="E173" s="94">
        <v>0.13489999999999999</v>
      </c>
      <c r="F173" s="95">
        <v>1.2734559999999999</v>
      </c>
      <c r="G173" s="95"/>
      <c r="H173" s="6"/>
    </row>
    <row r="174" spans="1:8">
      <c r="A174" s="90" t="s">
        <v>24</v>
      </c>
      <c r="B174" s="91" t="s">
        <v>25</v>
      </c>
      <c r="C174" s="92" t="s">
        <v>19</v>
      </c>
      <c r="D174" s="93">
        <v>25</v>
      </c>
      <c r="E174" s="94"/>
      <c r="F174" s="95">
        <v>297.04000000000002</v>
      </c>
      <c r="G174" s="95">
        <f>D174*F174</f>
        <v>7426.0000000000009</v>
      </c>
      <c r="H174" s="6" t="s">
        <v>16</v>
      </c>
    </row>
    <row r="175" spans="1:8">
      <c r="A175" s="90"/>
      <c r="B175" s="91" t="s">
        <v>1004</v>
      </c>
      <c r="C175" s="92" t="s">
        <v>254</v>
      </c>
      <c r="D175" s="93">
        <v>3.83</v>
      </c>
      <c r="E175" s="94">
        <v>1</v>
      </c>
      <c r="F175" s="95">
        <v>3.83</v>
      </c>
      <c r="G175" s="95"/>
      <c r="H175" s="6"/>
    </row>
    <row r="176" spans="1:8">
      <c r="A176" s="90"/>
      <c r="B176" s="91" t="s">
        <v>915</v>
      </c>
      <c r="C176" s="92" t="s">
        <v>254</v>
      </c>
      <c r="D176" s="93">
        <v>4.8600000000000003</v>
      </c>
      <c r="E176" s="94">
        <v>4</v>
      </c>
      <c r="F176" s="95">
        <v>19.440000000000001</v>
      </c>
      <c r="G176" s="95"/>
      <c r="H176" s="6"/>
    </row>
    <row r="177" spans="1:8">
      <c r="A177" s="90"/>
      <c r="B177" s="91" t="s">
        <v>1005</v>
      </c>
      <c r="C177" s="92" t="s">
        <v>918</v>
      </c>
      <c r="D177" s="93">
        <v>230</v>
      </c>
      <c r="E177" s="94">
        <v>1</v>
      </c>
      <c r="F177" s="95">
        <v>230</v>
      </c>
      <c r="G177" s="95"/>
      <c r="H177" s="6"/>
    </row>
    <row r="178" spans="1:8">
      <c r="A178" s="90"/>
      <c r="B178" s="91" t="s">
        <v>1006</v>
      </c>
      <c r="C178" s="92" t="s">
        <v>1007</v>
      </c>
      <c r="D178" s="93">
        <v>8.06</v>
      </c>
      <c r="E178" s="94">
        <v>0.11</v>
      </c>
      <c r="F178" s="95">
        <v>0.88660000000000005</v>
      </c>
      <c r="G178" s="95"/>
      <c r="H178" s="6"/>
    </row>
    <row r="179" spans="1:8">
      <c r="A179" s="90"/>
      <c r="B179" s="91" t="s">
        <v>1008</v>
      </c>
      <c r="C179" s="92" t="s">
        <v>224</v>
      </c>
      <c r="D179" s="93">
        <v>16.73</v>
      </c>
      <c r="E179" s="94">
        <v>1</v>
      </c>
      <c r="F179" s="95">
        <v>16.73</v>
      </c>
      <c r="G179" s="95"/>
      <c r="H179" s="6"/>
    </row>
    <row r="180" spans="1:8">
      <c r="A180" s="90"/>
      <c r="B180" s="91" t="s">
        <v>1009</v>
      </c>
      <c r="C180" s="92" t="s">
        <v>224</v>
      </c>
      <c r="D180" s="93">
        <v>12.04</v>
      </c>
      <c r="E180" s="94">
        <v>2</v>
      </c>
      <c r="F180" s="95">
        <v>24.08</v>
      </c>
      <c r="G180" s="95"/>
      <c r="H180" s="6"/>
    </row>
    <row r="181" spans="1:8">
      <c r="A181" s="90"/>
      <c r="B181" s="91" t="s">
        <v>1010</v>
      </c>
      <c r="C181" s="92" t="s">
        <v>47</v>
      </c>
      <c r="D181" s="93">
        <v>208.36</v>
      </c>
      <c r="E181" s="94">
        <v>0.01</v>
      </c>
      <c r="F181" s="95">
        <v>2.0836000000000001</v>
      </c>
      <c r="G181" s="95"/>
      <c r="H181" s="6"/>
    </row>
    <row r="182" spans="1:8">
      <c r="A182" s="90" t="s">
        <v>26</v>
      </c>
      <c r="B182" s="91" t="s">
        <v>27</v>
      </c>
      <c r="C182" s="92" t="s">
        <v>28</v>
      </c>
      <c r="D182" s="93">
        <v>1</v>
      </c>
      <c r="E182" s="94"/>
      <c r="F182" s="95">
        <v>2749.01</v>
      </c>
      <c r="G182" s="95">
        <f>F182</f>
        <v>2749.01</v>
      </c>
      <c r="H182" s="6" t="s">
        <v>16</v>
      </c>
    </row>
    <row r="183" spans="1:8">
      <c r="A183" s="90"/>
      <c r="B183" s="91" t="s">
        <v>1011</v>
      </c>
      <c r="C183" s="92" t="s">
        <v>224</v>
      </c>
      <c r="D183" s="93">
        <v>17.489999999999998</v>
      </c>
      <c r="E183" s="94">
        <v>14</v>
      </c>
      <c r="F183" s="95">
        <f>D183*E183</f>
        <v>244.85999999999999</v>
      </c>
      <c r="G183" s="95"/>
      <c r="H183" s="6"/>
    </row>
    <row r="184" spans="1:8">
      <c r="A184" s="90"/>
      <c r="B184" s="91" t="s">
        <v>1012</v>
      </c>
      <c r="C184" s="92" t="s">
        <v>28</v>
      </c>
      <c r="D184" s="93">
        <v>29101.66</v>
      </c>
      <c r="E184" s="94">
        <v>8.4400000000000002E-4</v>
      </c>
      <c r="F184" s="93">
        <f>D184*E184</f>
        <v>24.561801039999999</v>
      </c>
      <c r="G184" s="95"/>
      <c r="H184" s="6"/>
    </row>
    <row r="185" spans="1:8">
      <c r="A185" s="90"/>
      <c r="B185" s="91" t="s">
        <v>1013</v>
      </c>
      <c r="C185" s="92" t="s">
        <v>224</v>
      </c>
      <c r="D185" s="93">
        <v>85.77</v>
      </c>
      <c r="E185" s="94">
        <v>14</v>
      </c>
      <c r="F185" s="95">
        <f>D185*E185</f>
        <v>1200.78</v>
      </c>
      <c r="G185" s="95"/>
      <c r="H185" s="6"/>
    </row>
    <row r="186" spans="1:8">
      <c r="A186" s="90"/>
      <c r="B186" s="91" t="s">
        <v>1014</v>
      </c>
      <c r="C186" s="92" t="s">
        <v>224</v>
      </c>
      <c r="D186" s="93">
        <v>74.959999999999994</v>
      </c>
      <c r="E186" s="94">
        <v>14</v>
      </c>
      <c r="F186" s="95">
        <f>D186*E186</f>
        <v>1049.4399999999998</v>
      </c>
      <c r="G186" s="95"/>
      <c r="H186" s="6"/>
    </row>
    <row r="187" spans="1:8">
      <c r="A187" s="90"/>
      <c r="B187" s="91" t="s">
        <v>1015</v>
      </c>
      <c r="C187" s="92" t="s">
        <v>224</v>
      </c>
      <c r="D187" s="93">
        <v>16.38</v>
      </c>
      <c r="E187" s="94">
        <v>14</v>
      </c>
      <c r="F187" s="95">
        <f>D187*E187</f>
        <v>229.32</v>
      </c>
      <c r="G187" s="95"/>
      <c r="H187" s="6"/>
    </row>
    <row r="188" spans="1:8">
      <c r="A188" s="84"/>
      <c r="B188" s="85" t="s">
        <v>29</v>
      </c>
      <c r="C188" s="86"/>
      <c r="D188" s="87"/>
      <c r="E188" s="88"/>
      <c r="F188" s="89"/>
      <c r="G188" s="89">
        <v>3000</v>
      </c>
      <c r="H188" s="5" t="s">
        <v>30</v>
      </c>
    </row>
    <row r="189" spans="1:8">
      <c r="A189" s="90" t="s">
        <v>31</v>
      </c>
      <c r="B189" s="91" t="s">
        <v>32</v>
      </c>
      <c r="C189" s="92" t="s">
        <v>33</v>
      </c>
      <c r="D189" s="93">
        <v>400</v>
      </c>
      <c r="E189" s="94"/>
      <c r="F189" s="95">
        <v>7.5</v>
      </c>
      <c r="G189" s="95">
        <v>3000</v>
      </c>
      <c r="H189" s="6" t="s">
        <v>30</v>
      </c>
    </row>
    <row r="190" spans="1:8">
      <c r="A190" s="90"/>
      <c r="B190" s="91" t="s">
        <v>1016</v>
      </c>
      <c r="C190" s="92" t="s">
        <v>33</v>
      </c>
      <c r="D190" s="93">
        <v>7.5</v>
      </c>
      <c r="E190" s="94">
        <v>1</v>
      </c>
      <c r="F190" s="95">
        <v>7.5</v>
      </c>
      <c r="G190" s="95"/>
      <c r="H190" s="6"/>
    </row>
    <row r="191" spans="1:8">
      <c r="A191" s="78"/>
      <c r="B191" s="79" t="s">
        <v>34</v>
      </c>
      <c r="C191" s="80"/>
      <c r="D191" s="81"/>
      <c r="E191" s="82"/>
      <c r="F191" s="83"/>
      <c r="G191" s="83">
        <f>G192</f>
        <v>152716.15999999997</v>
      </c>
      <c r="H191" s="4" t="s">
        <v>35</v>
      </c>
    </row>
    <row r="192" spans="1:8">
      <c r="A192" s="84"/>
      <c r="B192" s="85" t="s">
        <v>36</v>
      </c>
      <c r="C192" s="86"/>
      <c r="D192" s="87"/>
      <c r="E192" s="88"/>
      <c r="F192" s="89"/>
      <c r="G192" s="89">
        <f>G193</f>
        <v>152716.15999999997</v>
      </c>
      <c r="H192" s="5" t="s">
        <v>37</v>
      </c>
    </row>
    <row r="193" spans="1:8">
      <c r="A193" s="90" t="s">
        <v>38</v>
      </c>
      <c r="B193" s="91" t="s">
        <v>39</v>
      </c>
      <c r="C193" s="92" t="s">
        <v>40</v>
      </c>
      <c r="D193" s="93">
        <v>8</v>
      </c>
      <c r="E193" s="94"/>
      <c r="F193" s="95">
        <f>SUM(F194:F198)</f>
        <v>19089.519999999997</v>
      </c>
      <c r="G193" s="95">
        <f>D193*F193</f>
        <v>152716.15999999997</v>
      </c>
      <c r="H193" s="6" t="s">
        <v>37</v>
      </c>
    </row>
    <row r="194" spans="1:8">
      <c r="A194" s="90"/>
      <c r="B194" s="91" t="s">
        <v>1017</v>
      </c>
      <c r="C194" s="92" t="s">
        <v>224</v>
      </c>
      <c r="D194" s="93">
        <v>10.31</v>
      </c>
      <c r="E194" s="94">
        <v>56</v>
      </c>
      <c r="F194" s="95">
        <f>D194*E194</f>
        <v>577.36</v>
      </c>
      <c r="G194" s="95"/>
      <c r="H194" s="6"/>
    </row>
    <row r="195" spans="1:8">
      <c r="A195" s="90"/>
      <c r="B195" s="91" t="s">
        <v>1018</v>
      </c>
      <c r="C195" s="92" t="s">
        <v>224</v>
      </c>
      <c r="D195" s="93">
        <v>29.43</v>
      </c>
      <c r="E195" s="94">
        <v>56</v>
      </c>
      <c r="F195" s="95">
        <f>D195*E195</f>
        <v>1648.08</v>
      </c>
      <c r="G195" s="95"/>
      <c r="H195" s="6"/>
    </row>
    <row r="196" spans="1:8">
      <c r="A196" s="90"/>
      <c r="B196" s="91" t="s">
        <v>1019</v>
      </c>
      <c r="C196" s="92" t="s">
        <v>224</v>
      </c>
      <c r="D196" s="93">
        <v>46.47</v>
      </c>
      <c r="E196" s="94">
        <v>160</v>
      </c>
      <c r="F196" s="95">
        <f>D196*E196</f>
        <v>7435.2</v>
      </c>
      <c r="G196" s="95"/>
      <c r="H196" s="6"/>
    </row>
    <row r="197" spans="1:8">
      <c r="A197" s="90"/>
      <c r="B197" s="91" t="s">
        <v>1020</v>
      </c>
      <c r="C197" s="92" t="s">
        <v>224</v>
      </c>
      <c r="D197" s="93">
        <v>114.83</v>
      </c>
      <c r="E197" s="94">
        <v>56</v>
      </c>
      <c r="F197" s="95">
        <f>D197*E197</f>
        <v>6430.48</v>
      </c>
      <c r="G197" s="95"/>
      <c r="H197" s="6"/>
    </row>
    <row r="198" spans="1:8">
      <c r="A198" s="90"/>
      <c r="B198" s="91" t="s">
        <v>1021</v>
      </c>
      <c r="C198" s="92" t="s">
        <v>224</v>
      </c>
      <c r="D198" s="93">
        <v>18.739999999999998</v>
      </c>
      <c r="E198" s="94">
        <v>160</v>
      </c>
      <c r="F198" s="95">
        <f>D198*E198</f>
        <v>2998.3999999999996</v>
      </c>
      <c r="G198" s="95"/>
      <c r="H198" s="6"/>
    </row>
    <row r="199" spans="1:8">
      <c r="A199" s="78"/>
      <c r="B199" s="79" t="s">
        <v>41</v>
      </c>
      <c r="C199" s="80"/>
      <c r="D199" s="81"/>
      <c r="E199" s="82"/>
      <c r="F199" s="83"/>
      <c r="G199" s="133">
        <v>120681.35</v>
      </c>
      <c r="H199" s="4" t="s">
        <v>42</v>
      </c>
    </row>
    <row r="200" spans="1:8">
      <c r="A200" s="84"/>
      <c r="B200" s="85" t="s">
        <v>43</v>
      </c>
      <c r="C200" s="86"/>
      <c r="D200" s="87"/>
      <c r="E200" s="88"/>
      <c r="F200" s="89"/>
      <c r="G200" s="89">
        <v>663</v>
      </c>
      <c r="H200" s="5" t="s">
        <v>44</v>
      </c>
    </row>
    <row r="201" spans="1:8">
      <c r="A201" s="90" t="s">
        <v>45</v>
      </c>
      <c r="B201" s="91" t="s">
        <v>46</v>
      </c>
      <c r="C201" s="92" t="s">
        <v>47</v>
      </c>
      <c r="D201" s="93">
        <v>100</v>
      </c>
      <c r="E201" s="94"/>
      <c r="F201" s="95">
        <v>6.63</v>
      </c>
      <c r="G201" s="95">
        <v>663</v>
      </c>
      <c r="H201" s="6" t="s">
        <v>44</v>
      </c>
    </row>
    <row r="202" spans="1:8">
      <c r="A202" s="90"/>
      <c r="B202" s="91" t="s">
        <v>1022</v>
      </c>
      <c r="C202" s="92" t="s">
        <v>1023</v>
      </c>
      <c r="D202" s="93">
        <v>116.29</v>
      </c>
      <c r="E202" s="94">
        <v>1.14E-2</v>
      </c>
      <c r="F202" s="95">
        <v>1.3257060000000001</v>
      </c>
      <c r="G202" s="95"/>
      <c r="H202" s="6"/>
    </row>
    <row r="203" spans="1:8">
      <c r="A203" s="90"/>
      <c r="B203" s="91" t="s">
        <v>1024</v>
      </c>
      <c r="C203" s="92" t="s">
        <v>1025</v>
      </c>
      <c r="D203" s="93">
        <v>41.99</v>
      </c>
      <c r="E203" s="94">
        <v>2.8999999999999998E-3</v>
      </c>
      <c r="F203" s="95">
        <v>0.121771</v>
      </c>
      <c r="G203" s="95"/>
      <c r="H203" s="6"/>
    </row>
    <row r="204" spans="1:8">
      <c r="A204" s="90"/>
      <c r="B204" s="91" t="s">
        <v>1009</v>
      </c>
      <c r="C204" s="92" t="s">
        <v>224</v>
      </c>
      <c r="D204" s="93">
        <v>12.04</v>
      </c>
      <c r="E204" s="94">
        <v>1.43E-2</v>
      </c>
      <c r="F204" s="95">
        <v>0.17217199999999999</v>
      </c>
      <c r="G204" s="95"/>
      <c r="H204" s="6"/>
    </row>
    <row r="205" spans="1:8">
      <c r="A205" s="90"/>
      <c r="B205" s="91" t="s">
        <v>1026</v>
      </c>
      <c r="C205" s="92" t="s">
        <v>1023</v>
      </c>
      <c r="D205" s="93">
        <v>186.78</v>
      </c>
      <c r="E205" s="94">
        <v>2.3300000000000001E-2</v>
      </c>
      <c r="F205" s="95">
        <v>4.3519740000000002</v>
      </c>
      <c r="G205" s="95"/>
      <c r="H205" s="6"/>
    </row>
    <row r="206" spans="1:8">
      <c r="A206" s="90"/>
      <c r="B206" s="91" t="s">
        <v>1027</v>
      </c>
      <c r="C206" s="92" t="s">
        <v>1025</v>
      </c>
      <c r="D206" s="93">
        <v>34.67</v>
      </c>
      <c r="E206" s="94">
        <v>1.95E-2</v>
      </c>
      <c r="F206" s="95">
        <v>0.67606500000000003</v>
      </c>
      <c r="G206" s="95"/>
      <c r="H206" s="6"/>
    </row>
    <row r="207" spans="1:8">
      <c r="A207" s="138"/>
      <c r="B207" s="138" t="s">
        <v>48</v>
      </c>
      <c r="C207" s="139"/>
      <c r="D207" s="140"/>
      <c r="E207" s="141"/>
      <c r="F207" s="142"/>
      <c r="G207" s="142">
        <v>120018.35</v>
      </c>
      <c r="H207" s="5" t="s">
        <v>49</v>
      </c>
    </row>
    <row r="208" spans="1:8">
      <c r="A208" s="144">
        <v>91871</v>
      </c>
      <c r="B208" s="6" t="s">
        <v>51</v>
      </c>
      <c r="C208" s="134" t="s">
        <v>52</v>
      </c>
      <c r="D208" s="135">
        <v>100</v>
      </c>
      <c r="E208" s="136"/>
      <c r="F208" s="137">
        <v>7.34</v>
      </c>
      <c r="G208" s="137">
        <v>734</v>
      </c>
      <c r="H208" s="6" t="s">
        <v>49</v>
      </c>
    </row>
    <row r="209" spans="1:8">
      <c r="A209" s="91"/>
      <c r="B209" s="6" t="s">
        <v>1028</v>
      </c>
      <c r="C209" s="134" t="s">
        <v>254</v>
      </c>
      <c r="D209" s="135">
        <v>2.13</v>
      </c>
      <c r="E209" s="136">
        <v>1.0169999999999999</v>
      </c>
      <c r="F209" s="137">
        <v>2.16621</v>
      </c>
      <c r="G209" s="137"/>
      <c r="H209" s="6"/>
    </row>
    <row r="210" spans="1:8">
      <c r="A210" s="91"/>
      <c r="B210" s="6" t="s">
        <v>1029</v>
      </c>
      <c r="C210" s="134" t="s">
        <v>224</v>
      </c>
      <c r="D210" s="135">
        <v>13.51</v>
      </c>
      <c r="E210" s="136">
        <v>0.17</v>
      </c>
      <c r="F210" s="137">
        <v>2.2967</v>
      </c>
      <c r="G210" s="137"/>
      <c r="H210" s="6"/>
    </row>
    <row r="211" spans="1:8">
      <c r="A211" s="91"/>
      <c r="B211" s="6" t="s">
        <v>1030</v>
      </c>
      <c r="C211" s="134" t="s">
        <v>224</v>
      </c>
      <c r="D211" s="135">
        <v>17.010000000000002</v>
      </c>
      <c r="E211" s="136">
        <v>0.17</v>
      </c>
      <c r="F211" s="137">
        <v>2.8917000000000002</v>
      </c>
      <c r="G211" s="137"/>
      <c r="H211" s="6"/>
    </row>
    <row r="212" spans="1:8">
      <c r="A212" s="144">
        <v>91872</v>
      </c>
      <c r="B212" s="6" t="s">
        <v>56</v>
      </c>
      <c r="C212" s="134" t="s">
        <v>52</v>
      </c>
      <c r="D212" s="135">
        <v>20</v>
      </c>
      <c r="E212" s="136"/>
      <c r="F212" s="137">
        <v>9.2799999999999994</v>
      </c>
      <c r="G212" s="137">
        <v>185.6</v>
      </c>
      <c r="H212" s="6" t="s">
        <v>49</v>
      </c>
    </row>
    <row r="213" spans="1:8">
      <c r="A213" s="132"/>
      <c r="B213" s="6" t="s">
        <v>1031</v>
      </c>
      <c r="C213" s="134" t="s">
        <v>254</v>
      </c>
      <c r="D213" s="135">
        <v>3.32</v>
      </c>
      <c r="E213" s="136">
        <v>1.0169999999999999</v>
      </c>
      <c r="F213" s="137">
        <v>3.3764400000000001</v>
      </c>
      <c r="G213" s="137"/>
      <c r="H213" s="6"/>
    </row>
    <row r="214" spans="1:8">
      <c r="A214" s="132"/>
      <c r="B214" s="6" t="s">
        <v>1029</v>
      </c>
      <c r="C214" s="134" t="s">
        <v>224</v>
      </c>
      <c r="D214" s="135">
        <v>13.51</v>
      </c>
      <c r="E214" s="136">
        <v>0.19400000000000001</v>
      </c>
      <c r="F214" s="137">
        <v>2.62094</v>
      </c>
      <c r="G214" s="137"/>
      <c r="H214" s="6" t="s">
        <v>49</v>
      </c>
    </row>
    <row r="215" spans="1:8">
      <c r="A215" s="132"/>
      <c r="B215" s="6" t="s">
        <v>1030</v>
      </c>
      <c r="C215" s="134" t="s">
        <v>224</v>
      </c>
      <c r="D215" s="135">
        <v>17.010000000000002</v>
      </c>
      <c r="E215" s="136">
        <v>0.19400000000000001</v>
      </c>
      <c r="F215" s="137">
        <v>3.2999399999999999</v>
      </c>
      <c r="G215" s="137"/>
      <c r="H215" s="6"/>
    </row>
    <row r="216" spans="1:8">
      <c r="A216" s="144">
        <v>93009</v>
      </c>
      <c r="B216" s="6" t="s">
        <v>58</v>
      </c>
      <c r="C216" s="134" t="s">
        <v>52</v>
      </c>
      <c r="D216" s="135">
        <v>20</v>
      </c>
      <c r="E216" s="136"/>
      <c r="F216" s="137">
        <v>12.67</v>
      </c>
      <c r="G216" s="137">
        <v>253.4</v>
      </c>
      <c r="H216" s="6"/>
    </row>
    <row r="217" spans="1:8">
      <c r="A217" s="132"/>
      <c r="B217" s="6" t="s">
        <v>1032</v>
      </c>
      <c r="C217" s="134" t="s">
        <v>254</v>
      </c>
      <c r="D217" s="135">
        <v>7.95</v>
      </c>
      <c r="E217" s="136">
        <v>1.1000000000000001</v>
      </c>
      <c r="F217" s="137">
        <v>8.7449999999999992</v>
      </c>
      <c r="G217" s="137"/>
      <c r="H217" s="6"/>
    </row>
    <row r="218" spans="1:8">
      <c r="A218" s="132"/>
      <c r="B218" s="6" t="s">
        <v>1029</v>
      </c>
      <c r="C218" s="134" t="s">
        <v>224</v>
      </c>
      <c r="D218" s="135">
        <v>13.51</v>
      </c>
      <c r="E218" s="136">
        <v>0.129</v>
      </c>
      <c r="F218" s="137">
        <v>1.7427900000000001</v>
      </c>
      <c r="G218" s="137"/>
      <c r="H218" s="6" t="s">
        <v>49</v>
      </c>
    </row>
    <row r="219" spans="1:8">
      <c r="A219" s="91"/>
      <c r="B219" s="6" t="s">
        <v>1030</v>
      </c>
      <c r="C219" s="134" t="s">
        <v>224</v>
      </c>
      <c r="D219" s="135">
        <v>17.010000000000002</v>
      </c>
      <c r="E219" s="136">
        <v>0.129</v>
      </c>
      <c r="F219" s="137">
        <v>2.1942900000000001</v>
      </c>
      <c r="G219" s="137"/>
      <c r="H219" s="6"/>
    </row>
    <row r="220" spans="1:8">
      <c r="A220" s="144">
        <v>93011</v>
      </c>
      <c r="B220" s="6" t="s">
        <v>60</v>
      </c>
      <c r="C220" s="134" t="s">
        <v>52</v>
      </c>
      <c r="D220" s="135">
        <v>12</v>
      </c>
      <c r="E220" s="136"/>
      <c r="F220" s="137">
        <v>21.21</v>
      </c>
      <c r="G220" s="137">
        <v>254.52</v>
      </c>
      <c r="H220" s="6"/>
    </row>
    <row r="221" spans="1:8">
      <c r="A221" s="144"/>
      <c r="B221" s="6" t="s">
        <v>1033</v>
      </c>
      <c r="C221" s="134" t="s">
        <v>254</v>
      </c>
      <c r="D221" s="135">
        <v>14.55</v>
      </c>
      <c r="E221" s="136">
        <v>1.1000000000000001</v>
      </c>
      <c r="F221" s="137">
        <v>16.004999999999999</v>
      </c>
      <c r="G221" s="137"/>
      <c r="H221" s="6"/>
    </row>
    <row r="222" spans="1:8">
      <c r="A222" s="91"/>
      <c r="B222" s="6" t="s">
        <v>1029</v>
      </c>
      <c r="C222" s="134" t="s">
        <v>224</v>
      </c>
      <c r="D222" s="135">
        <v>13.51</v>
      </c>
      <c r="E222" s="136">
        <v>0.17100000000000001</v>
      </c>
      <c r="F222" s="137">
        <v>2.3102100000000001</v>
      </c>
      <c r="G222" s="137"/>
      <c r="H222" s="6" t="s">
        <v>49</v>
      </c>
    </row>
    <row r="223" spans="1:8">
      <c r="A223" s="91"/>
      <c r="B223" s="6" t="s">
        <v>1030</v>
      </c>
      <c r="C223" s="134" t="s">
        <v>224</v>
      </c>
      <c r="D223" s="135">
        <v>17.010000000000002</v>
      </c>
      <c r="E223" s="136">
        <v>0.17100000000000001</v>
      </c>
      <c r="F223" s="137">
        <v>2.9087100000000001</v>
      </c>
      <c r="G223" s="137"/>
      <c r="H223" s="6"/>
    </row>
    <row r="224" spans="1:8">
      <c r="A224" s="91" t="s">
        <v>61</v>
      </c>
      <c r="B224" s="6" t="s">
        <v>62</v>
      </c>
      <c r="C224" s="134" t="s">
        <v>52</v>
      </c>
      <c r="D224" s="135">
        <v>400</v>
      </c>
      <c r="E224" s="136"/>
      <c r="F224" s="137">
        <v>32.130000000000003</v>
      </c>
      <c r="G224" s="137">
        <v>12852</v>
      </c>
      <c r="H224" s="6"/>
    </row>
    <row r="225" spans="1:8">
      <c r="A225" s="91"/>
      <c r="B225" s="6" t="s">
        <v>1034</v>
      </c>
      <c r="C225" s="134" t="s">
        <v>254</v>
      </c>
      <c r="D225" s="135">
        <v>7.73</v>
      </c>
      <c r="E225" s="136">
        <v>1</v>
      </c>
      <c r="F225" s="137">
        <v>7.73</v>
      </c>
      <c r="G225" s="137"/>
      <c r="H225" s="6"/>
    </row>
    <row r="226" spans="1:8">
      <c r="A226" s="91"/>
      <c r="B226" s="6" t="s">
        <v>1029</v>
      </c>
      <c r="C226" s="134" t="s">
        <v>224</v>
      </c>
      <c r="D226" s="135">
        <v>13.51</v>
      </c>
      <c r="E226" s="136">
        <v>0.8</v>
      </c>
      <c r="F226" s="137">
        <v>10.808</v>
      </c>
      <c r="G226" s="137"/>
      <c r="H226" s="6" t="s">
        <v>49</v>
      </c>
    </row>
    <row r="227" spans="1:8">
      <c r="A227" s="91"/>
      <c r="B227" s="6" t="s">
        <v>1030</v>
      </c>
      <c r="C227" s="134" t="s">
        <v>224</v>
      </c>
      <c r="D227" s="135">
        <v>17.010000000000002</v>
      </c>
      <c r="E227" s="136">
        <v>0.8</v>
      </c>
      <c r="F227" s="137">
        <v>13.608000000000001</v>
      </c>
      <c r="G227" s="137"/>
      <c r="H227" s="6"/>
    </row>
    <row r="228" spans="1:8">
      <c r="A228" s="91" t="s">
        <v>386</v>
      </c>
      <c r="B228" s="6" t="s">
        <v>64</v>
      </c>
      <c r="C228" s="134" t="s">
        <v>47</v>
      </c>
      <c r="D228" s="135">
        <v>40</v>
      </c>
      <c r="E228" s="136"/>
      <c r="F228" s="137">
        <v>354.02</v>
      </c>
      <c r="G228" s="137">
        <v>14160.8</v>
      </c>
      <c r="H228" s="6"/>
    </row>
    <row r="229" spans="1:8">
      <c r="A229" s="91"/>
      <c r="B229" s="6" t="s">
        <v>1035</v>
      </c>
      <c r="C229" s="134" t="s">
        <v>47</v>
      </c>
      <c r="D229" s="135">
        <v>354.02</v>
      </c>
      <c r="E229" s="136">
        <v>1</v>
      </c>
      <c r="F229" s="137">
        <v>354.02</v>
      </c>
      <c r="G229" s="137"/>
      <c r="H229" s="6"/>
    </row>
    <row r="230" spans="1:8">
      <c r="A230" s="144">
        <v>91914</v>
      </c>
      <c r="B230" s="6" t="s">
        <v>66</v>
      </c>
      <c r="C230" s="134" t="s">
        <v>28</v>
      </c>
      <c r="D230" s="135">
        <v>40</v>
      </c>
      <c r="E230" s="136"/>
      <c r="F230" s="137">
        <v>8.92</v>
      </c>
      <c r="G230" s="137">
        <v>356.8</v>
      </c>
      <c r="H230" s="6" t="s">
        <v>49</v>
      </c>
    </row>
    <row r="231" spans="1:8">
      <c r="A231" s="132"/>
      <c r="B231" s="6" t="s">
        <v>1036</v>
      </c>
      <c r="C231" s="134" t="s">
        <v>259</v>
      </c>
      <c r="D231" s="135">
        <v>1.64</v>
      </c>
      <c r="E231" s="136">
        <v>1</v>
      </c>
      <c r="F231" s="137">
        <v>1.64</v>
      </c>
      <c r="G231" s="137"/>
      <c r="H231" s="6"/>
    </row>
    <row r="232" spans="1:8">
      <c r="A232" s="132"/>
      <c r="B232" s="6" t="s">
        <v>1029</v>
      </c>
      <c r="C232" s="134" t="s">
        <v>224</v>
      </c>
      <c r="D232" s="135">
        <v>13.51</v>
      </c>
      <c r="E232" s="136">
        <v>0.23899999999999999</v>
      </c>
      <c r="F232" s="137">
        <v>3.2288899999999998</v>
      </c>
      <c r="G232" s="137"/>
      <c r="H232" s="6" t="s">
        <v>49</v>
      </c>
    </row>
    <row r="233" spans="1:8">
      <c r="A233" s="132"/>
      <c r="B233" s="6" t="s">
        <v>1030</v>
      </c>
      <c r="C233" s="134" t="s">
        <v>224</v>
      </c>
      <c r="D233" s="135">
        <v>17.010000000000002</v>
      </c>
      <c r="E233" s="136">
        <v>0.23899999999999999</v>
      </c>
      <c r="F233" s="137">
        <v>4.0653899999999998</v>
      </c>
      <c r="G233" s="137"/>
      <c r="H233" s="6"/>
    </row>
    <row r="234" spans="1:8">
      <c r="A234" s="144">
        <v>91917</v>
      </c>
      <c r="B234" s="6" t="s">
        <v>68</v>
      </c>
      <c r="C234" s="134" t="s">
        <v>28</v>
      </c>
      <c r="D234" s="135">
        <v>10</v>
      </c>
      <c r="E234" s="136"/>
      <c r="F234" s="137">
        <v>10.8</v>
      </c>
      <c r="G234" s="137">
        <v>108</v>
      </c>
      <c r="H234" s="6"/>
    </row>
    <row r="235" spans="1:8">
      <c r="A235" s="132"/>
      <c r="B235" s="6" t="s">
        <v>1037</v>
      </c>
      <c r="C235" s="134" t="s">
        <v>259</v>
      </c>
      <c r="D235" s="135">
        <v>2.48</v>
      </c>
      <c r="E235" s="136">
        <v>1</v>
      </c>
      <c r="F235" s="137">
        <v>2.48</v>
      </c>
      <c r="G235" s="137"/>
      <c r="H235" s="6"/>
    </row>
    <row r="236" spans="1:8">
      <c r="A236" s="132"/>
      <c r="B236" s="6" t="s">
        <v>1029</v>
      </c>
      <c r="C236" s="134" t="s">
        <v>224</v>
      </c>
      <c r="D236" s="135">
        <v>13.51</v>
      </c>
      <c r="E236" s="136">
        <v>0.27300000000000002</v>
      </c>
      <c r="F236" s="137">
        <v>3.6882299999999999</v>
      </c>
      <c r="G236" s="137"/>
      <c r="H236" s="6" t="s">
        <v>49</v>
      </c>
    </row>
    <row r="237" spans="1:8">
      <c r="A237" s="132"/>
      <c r="B237" s="6" t="s">
        <v>1030</v>
      </c>
      <c r="C237" s="134" t="s">
        <v>224</v>
      </c>
      <c r="D237" s="135">
        <v>17.010000000000002</v>
      </c>
      <c r="E237" s="136">
        <v>0.27300000000000002</v>
      </c>
      <c r="F237" s="137">
        <v>4.6437299999999997</v>
      </c>
      <c r="G237" s="137"/>
      <c r="H237" s="6"/>
    </row>
    <row r="238" spans="1:8">
      <c r="A238" s="144">
        <v>93020</v>
      </c>
      <c r="B238" s="6" t="s">
        <v>70</v>
      </c>
      <c r="C238" s="134" t="s">
        <v>28</v>
      </c>
      <c r="D238" s="135">
        <v>10</v>
      </c>
      <c r="E238" s="136"/>
      <c r="F238" s="137">
        <v>17.32</v>
      </c>
      <c r="G238" s="137">
        <v>173.2</v>
      </c>
      <c r="H238" s="6"/>
    </row>
    <row r="239" spans="1:8">
      <c r="A239" s="132"/>
      <c r="B239" s="6" t="s">
        <v>1038</v>
      </c>
      <c r="C239" s="134" t="s">
        <v>259</v>
      </c>
      <c r="D239" s="135">
        <v>5.52</v>
      </c>
      <c r="E239" s="136">
        <v>1</v>
      </c>
      <c r="F239" s="137">
        <v>5.52</v>
      </c>
      <c r="G239" s="137"/>
      <c r="H239" s="6"/>
    </row>
    <row r="240" spans="1:8">
      <c r="A240" s="132"/>
      <c r="B240" s="6" t="s">
        <v>1029</v>
      </c>
      <c r="C240" s="134" t="s">
        <v>224</v>
      </c>
      <c r="D240" s="135">
        <v>13.51</v>
      </c>
      <c r="E240" s="136">
        <v>0.38700000000000001</v>
      </c>
      <c r="F240" s="137">
        <v>5.22837</v>
      </c>
      <c r="G240" s="137"/>
      <c r="H240" s="6" t="s">
        <v>49</v>
      </c>
    </row>
    <row r="241" spans="1:8">
      <c r="A241" s="132"/>
      <c r="B241" s="6" t="s">
        <v>1030</v>
      </c>
      <c r="C241" s="134" t="s">
        <v>224</v>
      </c>
      <c r="D241" s="135">
        <v>17.010000000000002</v>
      </c>
      <c r="E241" s="136">
        <v>0.38700000000000001</v>
      </c>
      <c r="F241" s="137">
        <v>6.5828699999999998</v>
      </c>
      <c r="G241" s="137"/>
      <c r="H241" s="6"/>
    </row>
    <row r="242" spans="1:8">
      <c r="A242" s="144">
        <v>93024</v>
      </c>
      <c r="B242" s="6" t="s">
        <v>72</v>
      </c>
      <c r="C242" s="134" t="s">
        <v>28</v>
      </c>
      <c r="D242" s="135">
        <v>4</v>
      </c>
      <c r="E242" s="136"/>
      <c r="F242" s="137">
        <v>29.75</v>
      </c>
      <c r="G242" s="137">
        <v>119</v>
      </c>
      <c r="H242" s="6"/>
    </row>
    <row r="243" spans="1:8">
      <c r="A243" s="144"/>
      <c r="B243" s="6" t="s">
        <v>1039</v>
      </c>
      <c r="C243" s="134" t="s">
        <v>259</v>
      </c>
      <c r="D243" s="135">
        <v>14.1</v>
      </c>
      <c r="E243" s="136">
        <v>1</v>
      </c>
      <c r="F243" s="137">
        <v>14.1</v>
      </c>
      <c r="G243" s="137"/>
      <c r="H243" s="6"/>
    </row>
    <row r="244" spans="1:8">
      <c r="A244" s="144"/>
      <c r="B244" s="6" t="s">
        <v>1029</v>
      </c>
      <c r="C244" s="134" t="s">
        <v>224</v>
      </c>
      <c r="D244" s="135">
        <v>13.51</v>
      </c>
      <c r="E244" s="136">
        <v>0.51300000000000001</v>
      </c>
      <c r="F244" s="137">
        <v>6.9306299999999998</v>
      </c>
      <c r="G244" s="137"/>
      <c r="H244" s="6" t="s">
        <v>49</v>
      </c>
    </row>
    <row r="245" spans="1:8">
      <c r="A245" s="144"/>
      <c r="B245" s="6" t="s">
        <v>1030</v>
      </c>
      <c r="C245" s="134" t="s">
        <v>224</v>
      </c>
      <c r="D245" s="135">
        <v>17.010000000000002</v>
      </c>
      <c r="E245" s="136">
        <v>0.51300000000000001</v>
      </c>
      <c r="F245" s="137">
        <v>8.7261299999999995</v>
      </c>
      <c r="G245" s="137"/>
      <c r="H245" s="6"/>
    </row>
    <row r="246" spans="1:8">
      <c r="A246" s="144">
        <v>91884</v>
      </c>
      <c r="B246" s="6" t="s">
        <v>74</v>
      </c>
      <c r="C246" s="134" t="s">
        <v>28</v>
      </c>
      <c r="D246" s="135">
        <v>115</v>
      </c>
      <c r="E246" s="136"/>
      <c r="F246" s="137">
        <v>5.55</v>
      </c>
      <c r="G246" s="137">
        <v>638.25</v>
      </c>
      <c r="H246" s="6"/>
    </row>
    <row r="247" spans="1:8">
      <c r="A247" s="144"/>
      <c r="B247" s="6" t="s">
        <v>1040</v>
      </c>
      <c r="C247" s="134" t="s">
        <v>259</v>
      </c>
      <c r="D247" s="135">
        <v>0.71</v>
      </c>
      <c r="E247" s="136">
        <v>1</v>
      </c>
      <c r="F247" s="137">
        <v>0.71</v>
      </c>
      <c r="G247" s="137"/>
      <c r="H247" s="6"/>
    </row>
    <row r="248" spans="1:8">
      <c r="A248" s="144"/>
      <c r="B248" s="6" t="s">
        <v>1029</v>
      </c>
      <c r="C248" s="134" t="s">
        <v>224</v>
      </c>
      <c r="D248" s="135">
        <v>13.51</v>
      </c>
      <c r="E248" s="136">
        <v>0.159</v>
      </c>
      <c r="F248" s="137">
        <v>2.1480899999999998</v>
      </c>
      <c r="G248" s="137"/>
      <c r="H248" s="6" t="s">
        <v>49</v>
      </c>
    </row>
    <row r="249" spans="1:8">
      <c r="A249" s="144"/>
      <c r="B249" s="6" t="s">
        <v>1030</v>
      </c>
      <c r="C249" s="134" t="s">
        <v>224</v>
      </c>
      <c r="D249" s="135">
        <v>17.010000000000002</v>
      </c>
      <c r="E249" s="136">
        <v>0.159</v>
      </c>
      <c r="F249" s="137">
        <v>2.70459</v>
      </c>
      <c r="G249" s="137"/>
      <c r="H249" s="6"/>
    </row>
    <row r="250" spans="1:8">
      <c r="A250" s="144">
        <v>91885</v>
      </c>
      <c r="B250" s="6" t="s">
        <v>76</v>
      </c>
      <c r="C250" s="134" t="s">
        <v>28</v>
      </c>
      <c r="D250" s="135">
        <v>30</v>
      </c>
      <c r="E250" s="136"/>
      <c r="F250" s="137">
        <v>6.53</v>
      </c>
      <c r="G250" s="137">
        <v>195.9</v>
      </c>
      <c r="H250" s="6"/>
    </row>
    <row r="251" spans="1:8">
      <c r="A251" s="144"/>
      <c r="B251" s="6" t="s">
        <v>1041</v>
      </c>
      <c r="C251" s="134" t="s">
        <v>259</v>
      </c>
      <c r="D251" s="135">
        <v>0.99</v>
      </c>
      <c r="E251" s="136">
        <v>1</v>
      </c>
      <c r="F251" s="137">
        <v>0.99</v>
      </c>
      <c r="G251" s="137"/>
      <c r="H251" s="6"/>
    </row>
    <row r="252" spans="1:8">
      <c r="A252" s="144"/>
      <c r="B252" s="6" t="s">
        <v>1029</v>
      </c>
      <c r="C252" s="134" t="s">
        <v>224</v>
      </c>
      <c r="D252" s="135">
        <v>13.51</v>
      </c>
      <c r="E252" s="136">
        <v>0.182</v>
      </c>
      <c r="F252" s="137">
        <v>2.4588199999999998</v>
      </c>
      <c r="G252" s="137"/>
      <c r="H252" s="6" t="s">
        <v>49</v>
      </c>
    </row>
    <row r="253" spans="1:8">
      <c r="A253" s="91"/>
      <c r="B253" s="6" t="s">
        <v>1030</v>
      </c>
      <c r="C253" s="134" t="s">
        <v>224</v>
      </c>
      <c r="D253" s="135">
        <v>17.010000000000002</v>
      </c>
      <c r="E253" s="136">
        <v>0.182</v>
      </c>
      <c r="F253" s="137">
        <v>3.0958199999999998</v>
      </c>
      <c r="G253" s="137"/>
      <c r="H253" s="6"/>
    </row>
    <row r="254" spans="1:8">
      <c r="A254" s="91">
        <v>93014</v>
      </c>
      <c r="B254" s="6" t="s">
        <v>78</v>
      </c>
      <c r="C254" s="134" t="s">
        <v>28</v>
      </c>
      <c r="D254" s="135">
        <v>30</v>
      </c>
      <c r="E254" s="136"/>
      <c r="F254" s="137">
        <v>10.93</v>
      </c>
      <c r="G254" s="137">
        <v>327.9</v>
      </c>
      <c r="H254" s="6"/>
    </row>
    <row r="255" spans="1:8">
      <c r="A255" s="91"/>
      <c r="B255" s="6" t="s">
        <v>1042</v>
      </c>
      <c r="C255" s="134" t="s">
        <v>259</v>
      </c>
      <c r="D255" s="135">
        <v>3.07</v>
      </c>
      <c r="E255" s="136">
        <v>1</v>
      </c>
      <c r="F255" s="137">
        <v>3.07</v>
      </c>
      <c r="G255" s="137"/>
      <c r="H255" s="6"/>
    </row>
    <row r="256" spans="1:8">
      <c r="A256" s="91"/>
      <c r="B256" s="6" t="s">
        <v>1029</v>
      </c>
      <c r="C256" s="134" t="s">
        <v>224</v>
      </c>
      <c r="D256" s="135">
        <v>13.51</v>
      </c>
      <c r="E256" s="136">
        <v>0.25800000000000001</v>
      </c>
      <c r="F256" s="137">
        <v>3.4855800000000001</v>
      </c>
      <c r="G256" s="137"/>
      <c r="H256" s="6" t="s">
        <v>49</v>
      </c>
    </row>
    <row r="257" spans="1:8">
      <c r="A257" s="91"/>
      <c r="B257" s="6" t="s">
        <v>1030</v>
      </c>
      <c r="C257" s="134" t="s">
        <v>224</v>
      </c>
      <c r="D257" s="135">
        <v>17.010000000000002</v>
      </c>
      <c r="E257" s="136">
        <v>0.25800000000000001</v>
      </c>
      <c r="F257" s="137">
        <v>4.3885800000000001</v>
      </c>
      <c r="G257" s="137"/>
      <c r="H257" s="6"/>
    </row>
    <row r="258" spans="1:8">
      <c r="A258" s="91">
        <v>93016</v>
      </c>
      <c r="B258" s="6" t="s">
        <v>80</v>
      </c>
      <c r="C258" s="134" t="s">
        <v>28</v>
      </c>
      <c r="D258" s="135">
        <v>12</v>
      </c>
      <c r="E258" s="136"/>
      <c r="F258" s="137">
        <v>19.59</v>
      </c>
      <c r="G258" s="137">
        <v>235.08</v>
      </c>
      <c r="H258" s="6"/>
    </row>
    <row r="259" spans="1:8">
      <c r="A259" s="91"/>
      <c r="B259" s="6" t="s">
        <v>1043</v>
      </c>
      <c r="C259" s="134" t="s">
        <v>259</v>
      </c>
      <c r="D259" s="135">
        <v>9.16</v>
      </c>
      <c r="E259" s="136">
        <v>1</v>
      </c>
      <c r="F259" s="137">
        <v>9.16</v>
      </c>
      <c r="G259" s="137"/>
      <c r="H259" s="6"/>
    </row>
    <row r="260" spans="1:8">
      <c r="A260" s="91"/>
      <c r="B260" s="6" t="s">
        <v>1029</v>
      </c>
      <c r="C260" s="134" t="s">
        <v>224</v>
      </c>
      <c r="D260" s="135">
        <v>13.51</v>
      </c>
      <c r="E260" s="136">
        <v>0.34200000000000003</v>
      </c>
      <c r="F260" s="137">
        <v>4.6204200000000002</v>
      </c>
      <c r="G260" s="137"/>
      <c r="H260" s="6" t="s">
        <v>49</v>
      </c>
    </row>
    <row r="261" spans="1:8">
      <c r="A261" s="91"/>
      <c r="B261" s="6" t="s">
        <v>1030</v>
      </c>
      <c r="C261" s="134" t="s">
        <v>224</v>
      </c>
      <c r="D261" s="135">
        <v>17.010000000000002</v>
      </c>
      <c r="E261" s="136">
        <v>0.34200000000000003</v>
      </c>
      <c r="F261" s="137">
        <v>5.8174200000000003</v>
      </c>
      <c r="G261" s="137"/>
      <c r="H261" s="6"/>
    </row>
    <row r="262" spans="1:8">
      <c r="A262" s="91">
        <v>91926</v>
      </c>
      <c r="B262" s="6" t="s">
        <v>82</v>
      </c>
      <c r="C262" s="134" t="s">
        <v>52</v>
      </c>
      <c r="D262" s="135">
        <v>500</v>
      </c>
      <c r="E262" s="136"/>
      <c r="F262" s="137">
        <v>2.0099999999999998</v>
      </c>
      <c r="G262" s="137">
        <v>1005</v>
      </c>
      <c r="H262" s="6"/>
    </row>
    <row r="263" spans="1:8">
      <c r="A263" s="91"/>
      <c r="B263" s="6" t="s">
        <v>1044</v>
      </c>
      <c r="C263" s="134" t="s">
        <v>254</v>
      </c>
      <c r="D263" s="135">
        <v>0.91</v>
      </c>
      <c r="E263" s="136">
        <v>1.19</v>
      </c>
      <c r="F263" s="137">
        <v>1.0829</v>
      </c>
      <c r="G263" s="137"/>
      <c r="H263" s="6"/>
    </row>
    <row r="264" spans="1:8">
      <c r="A264" s="91"/>
      <c r="B264" s="6" t="s">
        <v>1045</v>
      </c>
      <c r="C264" s="134" t="s">
        <v>259</v>
      </c>
      <c r="D264" s="135">
        <v>2.36</v>
      </c>
      <c r="E264" s="136">
        <v>8.9999999999999993E-3</v>
      </c>
      <c r="F264" s="137">
        <v>2.1239999999999998E-2</v>
      </c>
      <c r="G264" s="137"/>
      <c r="H264" s="6" t="s">
        <v>49</v>
      </c>
    </row>
    <row r="265" spans="1:8">
      <c r="A265" s="91"/>
      <c r="B265" s="6" t="s">
        <v>1029</v>
      </c>
      <c r="C265" s="134" t="s">
        <v>224</v>
      </c>
      <c r="D265" s="135">
        <v>13.51</v>
      </c>
      <c r="E265" s="136">
        <v>0.03</v>
      </c>
      <c r="F265" s="137">
        <v>0.40529999999999999</v>
      </c>
      <c r="G265" s="137"/>
      <c r="H265" s="6"/>
    </row>
    <row r="266" spans="1:8">
      <c r="A266" s="91"/>
      <c r="B266" s="6" t="s">
        <v>1030</v>
      </c>
      <c r="C266" s="134" t="s">
        <v>224</v>
      </c>
      <c r="D266" s="135">
        <v>17.010000000000002</v>
      </c>
      <c r="E266" s="136">
        <v>0.03</v>
      </c>
      <c r="F266" s="137">
        <v>0.51029999999999998</v>
      </c>
      <c r="G266" s="137"/>
      <c r="H266" s="6"/>
    </row>
    <row r="267" spans="1:8">
      <c r="A267" s="91">
        <v>91930</v>
      </c>
      <c r="B267" s="6" t="s">
        <v>84</v>
      </c>
      <c r="C267" s="134" t="s">
        <v>52</v>
      </c>
      <c r="D267" s="135">
        <v>40</v>
      </c>
      <c r="E267" s="136"/>
      <c r="F267" s="137">
        <v>4.3</v>
      </c>
      <c r="G267" s="137">
        <v>172</v>
      </c>
      <c r="H267" s="6"/>
    </row>
    <row r="268" spans="1:8">
      <c r="A268" s="91"/>
      <c r="B268" s="6" t="s">
        <v>1046</v>
      </c>
      <c r="C268" s="134" t="s">
        <v>254</v>
      </c>
      <c r="D268" s="135">
        <v>2.27</v>
      </c>
      <c r="E268" s="136">
        <v>1.19</v>
      </c>
      <c r="F268" s="137">
        <v>2.7012999999999998</v>
      </c>
      <c r="G268" s="137"/>
      <c r="H268" s="6"/>
    </row>
    <row r="269" spans="1:8">
      <c r="A269" s="91"/>
      <c r="B269" s="6" t="s">
        <v>1045</v>
      </c>
      <c r="C269" s="134" t="s">
        <v>259</v>
      </c>
      <c r="D269" s="135">
        <v>2.36</v>
      </c>
      <c r="E269" s="136">
        <v>8.9999999999999993E-3</v>
      </c>
      <c r="F269" s="137">
        <v>2.1239999999999998E-2</v>
      </c>
      <c r="G269" s="137"/>
      <c r="H269" s="6" t="s">
        <v>49</v>
      </c>
    </row>
    <row r="270" spans="1:8">
      <c r="A270" s="91"/>
      <c r="B270" s="6" t="s">
        <v>1029</v>
      </c>
      <c r="C270" s="134" t="s">
        <v>224</v>
      </c>
      <c r="D270" s="135">
        <v>13.51</v>
      </c>
      <c r="E270" s="136">
        <v>5.1999999999999998E-2</v>
      </c>
      <c r="F270" s="137">
        <v>0.70252000000000003</v>
      </c>
      <c r="G270" s="137"/>
      <c r="H270" s="6"/>
    </row>
    <row r="271" spans="1:8">
      <c r="A271" s="91"/>
      <c r="B271" s="6" t="s">
        <v>1030</v>
      </c>
      <c r="C271" s="134" t="s">
        <v>224</v>
      </c>
      <c r="D271" s="135">
        <v>17.010000000000002</v>
      </c>
      <c r="E271" s="136">
        <v>5.1999999999999998E-2</v>
      </c>
      <c r="F271" s="137">
        <v>0.88451999999999997</v>
      </c>
      <c r="G271" s="137"/>
      <c r="H271" s="6"/>
    </row>
    <row r="272" spans="1:8">
      <c r="A272" s="91">
        <v>91925</v>
      </c>
      <c r="B272" s="6" t="s">
        <v>86</v>
      </c>
      <c r="C272" s="134" t="s">
        <v>52</v>
      </c>
      <c r="D272" s="135">
        <v>505</v>
      </c>
      <c r="E272" s="136"/>
      <c r="F272" s="137">
        <v>1.89</v>
      </c>
      <c r="G272" s="137">
        <v>954.45</v>
      </c>
      <c r="H272" s="6"/>
    </row>
    <row r="273" spans="1:8">
      <c r="A273" s="91"/>
      <c r="B273" s="6" t="s">
        <v>1047</v>
      </c>
      <c r="C273" s="134" t="s">
        <v>254</v>
      </c>
      <c r="D273" s="135">
        <v>0.97</v>
      </c>
      <c r="E273" s="136">
        <v>1.19</v>
      </c>
      <c r="F273" s="137">
        <v>1.1543000000000001</v>
      </c>
      <c r="G273" s="137"/>
      <c r="H273" s="6"/>
    </row>
    <row r="274" spans="1:8">
      <c r="A274" s="91"/>
      <c r="B274" s="6" t="s">
        <v>1045</v>
      </c>
      <c r="C274" s="134" t="s">
        <v>259</v>
      </c>
      <c r="D274" s="135">
        <v>2.36</v>
      </c>
      <c r="E274" s="136">
        <v>8.9999999999999993E-3</v>
      </c>
      <c r="F274" s="137">
        <v>2.1239999999999998E-2</v>
      </c>
      <c r="G274" s="137"/>
      <c r="H274" s="6" t="s">
        <v>49</v>
      </c>
    </row>
    <row r="275" spans="1:8">
      <c r="A275" s="91"/>
      <c r="B275" s="6" t="s">
        <v>1029</v>
      </c>
      <c r="C275" s="134" t="s">
        <v>224</v>
      </c>
      <c r="D275" s="135">
        <v>13.51</v>
      </c>
      <c r="E275" s="136">
        <v>2.4E-2</v>
      </c>
      <c r="F275" s="137">
        <v>0.32423999999999997</v>
      </c>
      <c r="G275" s="137"/>
      <c r="H275" s="6"/>
    </row>
    <row r="276" spans="1:8">
      <c r="A276" s="91"/>
      <c r="B276" s="6" t="s">
        <v>1030</v>
      </c>
      <c r="C276" s="134" t="s">
        <v>224</v>
      </c>
      <c r="D276" s="135">
        <v>17.010000000000002</v>
      </c>
      <c r="E276" s="136">
        <v>2.4E-2</v>
      </c>
      <c r="F276" s="137">
        <v>0.40823999999999999</v>
      </c>
      <c r="G276" s="137"/>
      <c r="H276" s="6"/>
    </row>
    <row r="277" spans="1:8">
      <c r="A277" s="91">
        <v>91929</v>
      </c>
      <c r="B277" s="6" t="s">
        <v>88</v>
      </c>
      <c r="C277" s="134" t="s">
        <v>52</v>
      </c>
      <c r="D277" s="135">
        <v>1000</v>
      </c>
      <c r="E277" s="136"/>
      <c r="F277" s="137">
        <v>3.53</v>
      </c>
      <c r="G277" s="137">
        <v>3530</v>
      </c>
      <c r="H277" s="6"/>
    </row>
    <row r="278" spans="1:8">
      <c r="A278" s="91"/>
      <c r="B278" s="6" t="s">
        <v>1048</v>
      </c>
      <c r="C278" s="134" t="s">
        <v>254</v>
      </c>
      <c r="D278" s="135">
        <v>1.93</v>
      </c>
      <c r="E278" s="136">
        <v>1.19</v>
      </c>
      <c r="F278" s="137">
        <v>2.2967</v>
      </c>
      <c r="G278" s="137"/>
      <c r="H278" s="6"/>
    </row>
    <row r="279" spans="1:8">
      <c r="A279" s="91"/>
      <c r="B279" s="6" t="s">
        <v>1045</v>
      </c>
      <c r="C279" s="134" t="s">
        <v>259</v>
      </c>
      <c r="D279" s="135">
        <v>2.36</v>
      </c>
      <c r="E279" s="136">
        <v>8.9999999999999993E-3</v>
      </c>
      <c r="F279" s="137">
        <v>2.1239999999999998E-2</v>
      </c>
      <c r="G279" s="137"/>
      <c r="H279" s="6" t="s">
        <v>49</v>
      </c>
    </row>
    <row r="280" spans="1:8">
      <c r="A280" s="91"/>
      <c r="B280" s="6" t="s">
        <v>1029</v>
      </c>
      <c r="C280" s="134" t="s">
        <v>224</v>
      </c>
      <c r="D280" s="135">
        <v>13.51</v>
      </c>
      <c r="E280" s="136">
        <v>0.04</v>
      </c>
      <c r="F280" s="137">
        <v>0.54039999999999999</v>
      </c>
      <c r="G280" s="137"/>
      <c r="H280" s="6"/>
    </row>
    <row r="281" spans="1:8">
      <c r="A281" s="91"/>
      <c r="B281" s="6" t="s">
        <v>1030</v>
      </c>
      <c r="C281" s="134" t="s">
        <v>224</v>
      </c>
      <c r="D281" s="135">
        <v>17.010000000000002</v>
      </c>
      <c r="E281" s="136">
        <v>0.04</v>
      </c>
      <c r="F281" s="137">
        <v>0.6804</v>
      </c>
      <c r="G281" s="137"/>
      <c r="H281" s="6"/>
    </row>
    <row r="282" spans="1:8">
      <c r="A282" s="91">
        <v>91933</v>
      </c>
      <c r="B282" s="6" t="s">
        <v>90</v>
      </c>
      <c r="C282" s="134" t="s">
        <v>52</v>
      </c>
      <c r="D282" s="135">
        <v>600</v>
      </c>
      <c r="E282" s="136"/>
      <c r="F282" s="137">
        <v>7.39</v>
      </c>
      <c r="G282" s="137">
        <v>4434</v>
      </c>
      <c r="H282" s="6"/>
    </row>
    <row r="283" spans="1:8">
      <c r="A283" s="91"/>
      <c r="B283" s="6" t="s">
        <v>1049</v>
      </c>
      <c r="C283" s="134" t="s">
        <v>254</v>
      </c>
      <c r="D283" s="135">
        <v>4.2300000000000004</v>
      </c>
      <c r="E283" s="136">
        <v>1.19</v>
      </c>
      <c r="F283" s="137">
        <v>5.0336999999999996</v>
      </c>
      <c r="G283" s="137"/>
      <c r="H283" s="6"/>
    </row>
    <row r="284" spans="1:8">
      <c r="A284" s="91"/>
      <c r="B284" s="6" t="s">
        <v>1045</v>
      </c>
      <c r="C284" s="134" t="s">
        <v>259</v>
      </c>
      <c r="D284" s="135">
        <v>2.36</v>
      </c>
      <c r="E284" s="136">
        <v>8.9999999999999993E-3</v>
      </c>
      <c r="F284" s="137">
        <v>2.1239999999999998E-2</v>
      </c>
      <c r="G284" s="137"/>
      <c r="H284" s="6" t="s">
        <v>49</v>
      </c>
    </row>
    <row r="285" spans="1:8">
      <c r="A285" s="91"/>
      <c r="B285" s="6" t="s">
        <v>1029</v>
      </c>
      <c r="C285" s="134" t="s">
        <v>224</v>
      </c>
      <c r="D285" s="135">
        <v>13.51</v>
      </c>
      <c r="E285" s="136">
        <v>7.6999999999999999E-2</v>
      </c>
      <c r="F285" s="137">
        <v>1.04027</v>
      </c>
      <c r="G285" s="137"/>
      <c r="H285" s="6"/>
    </row>
    <row r="286" spans="1:8">
      <c r="A286" s="91"/>
      <c r="B286" s="6" t="s">
        <v>1030</v>
      </c>
      <c r="C286" s="134" t="s">
        <v>224</v>
      </c>
      <c r="D286" s="135">
        <v>17.010000000000002</v>
      </c>
      <c r="E286" s="136">
        <v>7.6999999999999999E-2</v>
      </c>
      <c r="F286" s="137">
        <v>1.3097700000000001</v>
      </c>
      <c r="G286" s="137"/>
      <c r="H286" s="6"/>
    </row>
    <row r="287" spans="1:8">
      <c r="A287" s="91">
        <v>92984</v>
      </c>
      <c r="B287" s="6" t="s">
        <v>92</v>
      </c>
      <c r="C287" s="134" t="s">
        <v>52</v>
      </c>
      <c r="D287" s="135">
        <v>130</v>
      </c>
      <c r="E287" s="136"/>
      <c r="F287" s="137">
        <v>11.99</v>
      </c>
      <c r="G287" s="137">
        <v>1558.7</v>
      </c>
      <c r="H287" s="6"/>
    </row>
    <row r="288" spans="1:8">
      <c r="A288" s="91"/>
      <c r="B288" s="6" t="s">
        <v>1050</v>
      </c>
      <c r="C288" s="134" t="s">
        <v>254</v>
      </c>
      <c r="D288" s="135">
        <v>9.89</v>
      </c>
      <c r="E288" s="136">
        <v>1.0149999999999999</v>
      </c>
      <c r="F288" s="137">
        <v>10.038349999999999</v>
      </c>
      <c r="G288" s="137"/>
      <c r="H288" s="6"/>
    </row>
    <row r="289" spans="1:8">
      <c r="A289" s="91"/>
      <c r="B289" s="6" t="s">
        <v>1045</v>
      </c>
      <c r="C289" s="134" t="s">
        <v>259</v>
      </c>
      <c r="D289" s="135">
        <v>2.36</v>
      </c>
      <c r="E289" s="136">
        <v>8.9999999999999993E-3</v>
      </c>
      <c r="F289" s="137">
        <v>2.1239999999999998E-2</v>
      </c>
      <c r="G289" s="137"/>
      <c r="H289" s="6" t="s">
        <v>49</v>
      </c>
    </row>
    <row r="290" spans="1:8">
      <c r="A290" s="91"/>
      <c r="B290" s="6" t="s">
        <v>1029</v>
      </c>
      <c r="C290" s="134" t="s">
        <v>224</v>
      </c>
      <c r="D290" s="135">
        <v>13.51</v>
      </c>
      <c r="E290" s="136">
        <v>6.4000000000000001E-2</v>
      </c>
      <c r="F290" s="137">
        <v>0.86463999999999996</v>
      </c>
      <c r="G290" s="137"/>
      <c r="H290" s="6"/>
    </row>
    <row r="291" spans="1:8">
      <c r="A291" s="91"/>
      <c r="B291" s="6" t="s">
        <v>1030</v>
      </c>
      <c r="C291" s="134" t="s">
        <v>224</v>
      </c>
      <c r="D291" s="135">
        <v>17.010000000000002</v>
      </c>
      <c r="E291" s="136">
        <v>6.4000000000000001E-2</v>
      </c>
      <c r="F291" s="137">
        <v>1.0886400000000001</v>
      </c>
      <c r="G291" s="137"/>
      <c r="H291" s="6"/>
    </row>
    <row r="292" spans="1:8">
      <c r="A292" s="91">
        <v>92986</v>
      </c>
      <c r="B292" s="6" t="s">
        <v>94</v>
      </c>
      <c r="C292" s="134" t="s">
        <v>52</v>
      </c>
      <c r="D292" s="135">
        <v>400</v>
      </c>
      <c r="E292" s="136"/>
      <c r="F292" s="137">
        <v>16.079999999999998</v>
      </c>
      <c r="G292" s="137">
        <v>6432</v>
      </c>
      <c r="H292" s="6"/>
    </row>
    <row r="293" spans="1:8">
      <c r="A293" s="91"/>
      <c r="B293" s="6" t="s">
        <v>1051</v>
      </c>
      <c r="C293" s="134" t="s">
        <v>254</v>
      </c>
      <c r="D293" s="135">
        <v>13.64</v>
      </c>
      <c r="E293" s="136">
        <v>1.0149999999999999</v>
      </c>
      <c r="F293" s="137">
        <v>13.8446</v>
      </c>
      <c r="G293" s="137"/>
      <c r="H293" s="6"/>
    </row>
    <row r="294" spans="1:8">
      <c r="A294" s="91"/>
      <c r="B294" s="6" t="s">
        <v>1045</v>
      </c>
      <c r="C294" s="134" t="s">
        <v>259</v>
      </c>
      <c r="D294" s="135">
        <v>2.36</v>
      </c>
      <c r="E294" s="136">
        <v>8.9999999999999993E-3</v>
      </c>
      <c r="F294" s="137">
        <v>2.1239999999999998E-2</v>
      </c>
      <c r="G294" s="137"/>
      <c r="H294" s="6" t="s">
        <v>49</v>
      </c>
    </row>
    <row r="295" spans="1:8">
      <c r="A295" s="91"/>
      <c r="B295" s="6" t="s">
        <v>1029</v>
      </c>
      <c r="C295" s="134" t="s">
        <v>224</v>
      </c>
      <c r="D295" s="135">
        <v>13.51</v>
      </c>
      <c r="E295" s="136">
        <v>7.2999999999999995E-2</v>
      </c>
      <c r="F295" s="137">
        <v>0.98623000000000005</v>
      </c>
      <c r="G295" s="137"/>
      <c r="H295" s="6"/>
    </row>
    <row r="296" spans="1:8">
      <c r="A296" s="91"/>
      <c r="B296" s="6" t="s">
        <v>1030</v>
      </c>
      <c r="C296" s="134" t="s">
        <v>224</v>
      </c>
      <c r="D296" s="135">
        <v>17.010000000000002</v>
      </c>
      <c r="E296" s="136">
        <v>7.2999999999999995E-2</v>
      </c>
      <c r="F296" s="137">
        <v>1.24173</v>
      </c>
      <c r="G296" s="137"/>
      <c r="H296" s="6"/>
    </row>
    <row r="297" spans="1:8">
      <c r="A297" s="91">
        <v>92988</v>
      </c>
      <c r="B297" s="6" t="s">
        <v>96</v>
      </c>
      <c r="C297" s="134" t="s">
        <v>52</v>
      </c>
      <c r="D297" s="135">
        <v>400</v>
      </c>
      <c r="E297" s="136"/>
      <c r="F297" s="137">
        <v>22.39</v>
      </c>
      <c r="G297" s="137">
        <v>8956</v>
      </c>
      <c r="H297" s="6"/>
    </row>
    <row r="298" spans="1:8">
      <c r="A298" s="91"/>
      <c r="B298" s="6" t="s">
        <v>1052</v>
      </c>
      <c r="C298" s="134" t="s">
        <v>254</v>
      </c>
      <c r="D298" s="135">
        <v>19.440000000000001</v>
      </c>
      <c r="E298" s="136">
        <v>1.0149999999999999</v>
      </c>
      <c r="F298" s="137">
        <v>19.7316</v>
      </c>
      <c r="G298" s="137"/>
      <c r="H298" s="6"/>
    </row>
    <row r="299" spans="1:8">
      <c r="A299" s="91"/>
      <c r="B299" s="6" t="s">
        <v>1045</v>
      </c>
      <c r="C299" s="134" t="s">
        <v>259</v>
      </c>
      <c r="D299" s="135">
        <v>2.36</v>
      </c>
      <c r="E299" s="136">
        <v>8.9999999999999993E-3</v>
      </c>
      <c r="F299" s="137">
        <v>2.1239999999999998E-2</v>
      </c>
      <c r="G299" s="137"/>
      <c r="H299" s="6" t="s">
        <v>49</v>
      </c>
    </row>
    <row r="300" spans="1:8">
      <c r="A300" s="91"/>
      <c r="B300" s="6" t="s">
        <v>1029</v>
      </c>
      <c r="C300" s="134" t="s">
        <v>224</v>
      </c>
      <c r="D300" s="135">
        <v>13.51</v>
      </c>
      <c r="E300" s="136">
        <v>8.6999999999999994E-2</v>
      </c>
      <c r="F300" s="137">
        <v>1.17537</v>
      </c>
      <c r="G300" s="137"/>
      <c r="H300" s="6"/>
    </row>
    <row r="301" spans="1:8">
      <c r="A301" s="91"/>
      <c r="B301" s="6" t="s">
        <v>1030</v>
      </c>
      <c r="C301" s="134" t="s">
        <v>224</v>
      </c>
      <c r="D301" s="135">
        <v>17.010000000000002</v>
      </c>
      <c r="E301" s="136">
        <v>8.6999999999999994E-2</v>
      </c>
      <c r="F301" s="137">
        <v>1.47987</v>
      </c>
      <c r="G301" s="137"/>
      <c r="H301" s="6"/>
    </row>
    <row r="302" spans="1:8">
      <c r="A302" s="91" t="s">
        <v>97</v>
      </c>
      <c r="B302" s="6" t="s">
        <v>98</v>
      </c>
      <c r="C302" s="134" t="s">
        <v>52</v>
      </c>
      <c r="D302" s="135">
        <v>30</v>
      </c>
      <c r="E302" s="136"/>
      <c r="F302" s="137">
        <v>15.27</v>
      </c>
      <c r="G302" s="137">
        <v>458.1</v>
      </c>
      <c r="H302" s="6"/>
    </row>
    <row r="303" spans="1:8">
      <c r="A303" s="91"/>
      <c r="B303" s="6" t="s">
        <v>1053</v>
      </c>
      <c r="C303" s="134" t="s">
        <v>254</v>
      </c>
      <c r="D303" s="135">
        <v>9.9</v>
      </c>
      <c r="E303" s="136">
        <v>1.02</v>
      </c>
      <c r="F303" s="137">
        <v>10.098000000000001</v>
      </c>
      <c r="G303" s="137"/>
      <c r="H303" s="6"/>
    </row>
    <row r="304" spans="1:8">
      <c r="A304" s="91"/>
      <c r="B304" s="6" t="s">
        <v>1029</v>
      </c>
      <c r="C304" s="134" t="s">
        <v>224</v>
      </c>
      <c r="D304" s="135">
        <v>13.51</v>
      </c>
      <c r="E304" s="136">
        <v>0.17</v>
      </c>
      <c r="F304" s="137">
        <v>2.2967</v>
      </c>
      <c r="G304" s="137"/>
      <c r="H304" s="6" t="s">
        <v>49</v>
      </c>
    </row>
    <row r="305" spans="1:8">
      <c r="A305" s="91"/>
      <c r="B305" s="6" t="s">
        <v>1030</v>
      </c>
      <c r="C305" s="134" t="s">
        <v>224</v>
      </c>
      <c r="D305" s="135">
        <v>17.010000000000002</v>
      </c>
      <c r="E305" s="136">
        <v>0.17</v>
      </c>
      <c r="F305" s="137">
        <v>2.8917000000000002</v>
      </c>
      <c r="G305" s="137"/>
      <c r="H305" s="6"/>
    </row>
    <row r="306" spans="1:8">
      <c r="A306" s="91" t="s">
        <v>99</v>
      </c>
      <c r="B306" s="6" t="s">
        <v>100</v>
      </c>
      <c r="C306" s="134" t="s">
        <v>52</v>
      </c>
      <c r="D306" s="135">
        <v>60</v>
      </c>
      <c r="E306" s="136"/>
      <c r="F306" s="137">
        <v>20.34</v>
      </c>
      <c r="G306" s="137">
        <v>1220.4000000000001</v>
      </c>
      <c r="H306" s="6"/>
    </row>
    <row r="307" spans="1:8">
      <c r="A307" s="91"/>
      <c r="B307" s="6" t="s">
        <v>1054</v>
      </c>
      <c r="C307" s="134" t="s">
        <v>254</v>
      </c>
      <c r="D307" s="135">
        <v>13.67</v>
      </c>
      <c r="E307" s="136">
        <v>1.02</v>
      </c>
      <c r="F307" s="137">
        <v>13.9434</v>
      </c>
      <c r="G307" s="137"/>
      <c r="H307" s="6"/>
    </row>
    <row r="308" spans="1:8">
      <c r="A308" s="91"/>
      <c r="B308" s="6" t="s">
        <v>1029</v>
      </c>
      <c r="C308" s="134" t="s">
        <v>224</v>
      </c>
      <c r="D308" s="135">
        <v>13.51</v>
      </c>
      <c r="E308" s="136">
        <v>0.21</v>
      </c>
      <c r="F308" s="137">
        <v>2.8371</v>
      </c>
      <c r="G308" s="137"/>
      <c r="H308" s="6" t="s">
        <v>49</v>
      </c>
    </row>
    <row r="309" spans="1:8">
      <c r="A309" s="91"/>
      <c r="B309" s="6" t="s">
        <v>1030</v>
      </c>
      <c r="C309" s="134" t="s">
        <v>224</v>
      </c>
      <c r="D309" s="135">
        <v>17.010000000000002</v>
      </c>
      <c r="E309" s="136">
        <v>0.21</v>
      </c>
      <c r="F309" s="137">
        <v>3.5720999999999998</v>
      </c>
      <c r="G309" s="137"/>
      <c r="H309" s="6"/>
    </row>
    <row r="310" spans="1:8">
      <c r="A310" s="91" t="s">
        <v>101</v>
      </c>
      <c r="B310" s="6" t="s">
        <v>102</v>
      </c>
      <c r="C310" s="134" t="s">
        <v>52</v>
      </c>
      <c r="D310" s="135">
        <v>80</v>
      </c>
      <c r="E310" s="136"/>
      <c r="F310" s="137">
        <v>28.88</v>
      </c>
      <c r="G310" s="137">
        <v>2310.4</v>
      </c>
      <c r="H310" s="6"/>
    </row>
    <row r="311" spans="1:8">
      <c r="A311" s="91"/>
      <c r="B311" s="6" t="s">
        <v>1055</v>
      </c>
      <c r="C311" s="134" t="s">
        <v>254</v>
      </c>
      <c r="D311" s="135">
        <v>19.05</v>
      </c>
      <c r="E311" s="136">
        <v>1.02</v>
      </c>
      <c r="F311" s="137">
        <v>19.431000000000001</v>
      </c>
      <c r="G311" s="137"/>
      <c r="H311" s="6"/>
    </row>
    <row r="312" spans="1:8">
      <c r="A312" s="91"/>
      <c r="B312" s="6" t="s">
        <v>1029</v>
      </c>
      <c r="C312" s="134" t="s">
        <v>224</v>
      </c>
      <c r="D312" s="135">
        <v>13.51</v>
      </c>
      <c r="E312" s="136">
        <v>0.31</v>
      </c>
      <c r="F312" s="137">
        <v>4.1881000000000004</v>
      </c>
      <c r="G312" s="137"/>
      <c r="H312" s="6" t="s">
        <v>49</v>
      </c>
    </row>
    <row r="313" spans="1:8">
      <c r="A313" s="91"/>
      <c r="B313" s="6" t="s">
        <v>1030</v>
      </c>
      <c r="C313" s="134" t="s">
        <v>224</v>
      </c>
      <c r="D313" s="135">
        <v>17.010000000000002</v>
      </c>
      <c r="E313" s="136">
        <v>0.31</v>
      </c>
      <c r="F313" s="137">
        <v>5.2731000000000003</v>
      </c>
      <c r="G313" s="137"/>
      <c r="H313" s="6"/>
    </row>
    <row r="314" spans="1:8">
      <c r="A314" s="91">
        <v>83485</v>
      </c>
      <c r="B314" s="6" t="s">
        <v>104</v>
      </c>
      <c r="C314" s="134" t="s">
        <v>28</v>
      </c>
      <c r="D314" s="135">
        <v>6</v>
      </c>
      <c r="E314" s="136"/>
      <c r="F314" s="137">
        <v>40.08</v>
      </c>
      <c r="G314" s="137">
        <v>240.48</v>
      </c>
      <c r="H314" s="6"/>
    </row>
    <row r="315" spans="1:8">
      <c r="A315" s="91"/>
      <c r="B315" s="6" t="s">
        <v>1056</v>
      </c>
      <c r="C315" s="134" t="s">
        <v>259</v>
      </c>
      <c r="D315" s="135">
        <v>27.88</v>
      </c>
      <c r="E315" s="136">
        <v>1</v>
      </c>
      <c r="F315" s="137">
        <v>27.88</v>
      </c>
      <c r="G315" s="137"/>
      <c r="H315" s="6"/>
    </row>
    <row r="316" spans="1:8">
      <c r="A316" s="91"/>
      <c r="B316" s="6" t="s">
        <v>1029</v>
      </c>
      <c r="C316" s="134" t="s">
        <v>224</v>
      </c>
      <c r="D316" s="135">
        <v>13.51</v>
      </c>
      <c r="E316" s="136">
        <v>0.4</v>
      </c>
      <c r="F316" s="137">
        <v>5.4039999999999999</v>
      </c>
      <c r="G316" s="137"/>
      <c r="H316" s="6" t="s">
        <v>49</v>
      </c>
    </row>
    <row r="317" spans="1:8">
      <c r="A317" s="91"/>
      <c r="B317" s="6" t="s">
        <v>1030</v>
      </c>
      <c r="C317" s="134" t="s">
        <v>224</v>
      </c>
      <c r="D317" s="135">
        <v>17.010000000000002</v>
      </c>
      <c r="E317" s="136">
        <v>0.4</v>
      </c>
      <c r="F317" s="137">
        <v>6.8040000000000003</v>
      </c>
      <c r="G317" s="137"/>
      <c r="H317" s="6"/>
    </row>
    <row r="318" spans="1:8">
      <c r="A318" s="91">
        <v>83443</v>
      </c>
      <c r="B318" s="6" t="s">
        <v>106</v>
      </c>
      <c r="C318" s="134" t="s">
        <v>28</v>
      </c>
      <c r="D318" s="135">
        <v>6</v>
      </c>
      <c r="E318" s="136"/>
      <c r="F318" s="137">
        <v>37.06</v>
      </c>
      <c r="G318" s="137">
        <v>222.36</v>
      </c>
      <c r="H318" s="6"/>
    </row>
    <row r="319" spans="1:8">
      <c r="A319" s="91"/>
      <c r="B319" s="6" t="s">
        <v>1057</v>
      </c>
      <c r="C319" s="134" t="s">
        <v>1007</v>
      </c>
      <c r="D319" s="135">
        <v>3.61</v>
      </c>
      <c r="E319" s="136">
        <v>0.14000000000000001</v>
      </c>
      <c r="F319" s="137">
        <v>0.50539999999999996</v>
      </c>
      <c r="G319" s="137"/>
      <c r="H319" s="6"/>
    </row>
    <row r="320" spans="1:8">
      <c r="A320" s="91"/>
      <c r="B320" s="6" t="s">
        <v>1058</v>
      </c>
      <c r="C320" s="134" t="s">
        <v>1059</v>
      </c>
      <c r="D320" s="135">
        <v>67</v>
      </c>
      <c r="E320" s="136">
        <v>1.2600000000000001E-3</v>
      </c>
      <c r="F320" s="137">
        <v>8.4419999999999995E-2</v>
      </c>
      <c r="G320" s="137"/>
      <c r="H320" s="6" t="s">
        <v>49</v>
      </c>
    </row>
    <row r="321" spans="1:8">
      <c r="A321" s="91"/>
      <c r="B321" s="6" t="s">
        <v>1060</v>
      </c>
      <c r="C321" s="134" t="s">
        <v>1059</v>
      </c>
      <c r="D321" s="135">
        <v>60</v>
      </c>
      <c r="E321" s="136">
        <v>0.02</v>
      </c>
      <c r="F321" s="137">
        <v>1.2</v>
      </c>
      <c r="G321" s="137"/>
      <c r="H321" s="6"/>
    </row>
    <row r="322" spans="1:8">
      <c r="A322" s="91"/>
      <c r="B322" s="6" t="s">
        <v>1061</v>
      </c>
      <c r="C322" s="134" t="s">
        <v>1007</v>
      </c>
      <c r="D322" s="135">
        <v>0.59</v>
      </c>
      <c r="E322" s="136">
        <v>1.65</v>
      </c>
      <c r="F322" s="137">
        <v>0.97350000000000003</v>
      </c>
      <c r="G322" s="137"/>
      <c r="H322" s="6"/>
    </row>
    <row r="323" spans="1:8">
      <c r="A323" s="91"/>
      <c r="B323" s="6" t="s">
        <v>1062</v>
      </c>
      <c r="C323" s="134" t="s">
        <v>918</v>
      </c>
      <c r="D323" s="135">
        <v>17.21</v>
      </c>
      <c r="E323" s="136">
        <v>0.04</v>
      </c>
      <c r="F323" s="137">
        <v>0.68840000000000001</v>
      </c>
      <c r="G323" s="137"/>
      <c r="H323" s="6"/>
    </row>
    <row r="324" spans="1:8">
      <c r="A324" s="91"/>
      <c r="B324" s="6" t="s">
        <v>1063</v>
      </c>
      <c r="C324" s="134" t="s">
        <v>1007</v>
      </c>
      <c r="D324" s="135">
        <v>0.35</v>
      </c>
      <c r="E324" s="136">
        <v>4.5999999999999996</v>
      </c>
      <c r="F324" s="137">
        <v>1.61</v>
      </c>
      <c r="G324" s="137"/>
      <c r="H324" s="6"/>
    </row>
    <row r="325" spans="1:8">
      <c r="A325" s="91"/>
      <c r="B325" s="6" t="s">
        <v>1064</v>
      </c>
      <c r="C325" s="134" t="s">
        <v>1059</v>
      </c>
      <c r="D325" s="135">
        <v>53.6</v>
      </c>
      <c r="E325" s="136">
        <v>1.4599999999999999E-3</v>
      </c>
      <c r="F325" s="137">
        <v>7.8256000000000006E-2</v>
      </c>
      <c r="G325" s="137"/>
      <c r="H325" s="6"/>
    </row>
    <row r="326" spans="1:8">
      <c r="A326" s="91"/>
      <c r="B326" s="6" t="s">
        <v>1065</v>
      </c>
      <c r="C326" s="134" t="s">
        <v>1059</v>
      </c>
      <c r="D326" s="135">
        <v>53.6</v>
      </c>
      <c r="E326" s="136">
        <v>3.0000000000000001E-3</v>
      </c>
      <c r="F326" s="137">
        <v>0.1608</v>
      </c>
      <c r="G326" s="137"/>
      <c r="H326" s="6"/>
    </row>
    <row r="327" spans="1:8">
      <c r="A327" s="91"/>
      <c r="B327" s="6" t="s">
        <v>1066</v>
      </c>
      <c r="C327" s="134" t="s">
        <v>259</v>
      </c>
      <c r="D327" s="135">
        <v>0.26</v>
      </c>
      <c r="E327" s="136">
        <v>29</v>
      </c>
      <c r="F327" s="137">
        <v>7.54</v>
      </c>
      <c r="G327" s="137"/>
      <c r="H327" s="6"/>
    </row>
    <row r="328" spans="1:8">
      <c r="A328" s="91"/>
      <c r="B328" s="6" t="s">
        <v>1067</v>
      </c>
      <c r="C328" s="134" t="s">
        <v>224</v>
      </c>
      <c r="D328" s="135">
        <v>16.84</v>
      </c>
      <c r="E328" s="136">
        <v>0.69</v>
      </c>
      <c r="F328" s="137">
        <v>11.6196</v>
      </c>
      <c r="G328" s="137"/>
      <c r="H328" s="6"/>
    </row>
    <row r="329" spans="1:8">
      <c r="A329" s="91"/>
      <c r="B329" s="6" t="s">
        <v>1009</v>
      </c>
      <c r="C329" s="134" t="s">
        <v>224</v>
      </c>
      <c r="D329" s="135">
        <v>12.04</v>
      </c>
      <c r="E329" s="136">
        <v>1.05</v>
      </c>
      <c r="F329" s="137">
        <v>12.641999999999999</v>
      </c>
      <c r="G329" s="137"/>
      <c r="H329" s="6"/>
    </row>
    <row r="330" spans="1:8">
      <c r="A330" s="91" t="s">
        <v>403</v>
      </c>
      <c r="B330" s="6" t="s">
        <v>147</v>
      </c>
      <c r="C330" s="134" t="s">
        <v>28</v>
      </c>
      <c r="D330" s="135">
        <v>5</v>
      </c>
      <c r="E330" s="136"/>
      <c r="F330" s="137">
        <v>135.38999999999999</v>
      </c>
      <c r="G330" s="137">
        <v>676.95</v>
      </c>
      <c r="H330" s="6"/>
    </row>
    <row r="331" spans="1:8">
      <c r="A331" s="91"/>
      <c r="B331" s="6" t="s">
        <v>1084</v>
      </c>
      <c r="C331" s="134" t="s">
        <v>28</v>
      </c>
      <c r="D331" s="135">
        <v>135.38999999999999</v>
      </c>
      <c r="E331" s="136">
        <v>1</v>
      </c>
      <c r="F331" s="137">
        <v>135.38999999999999</v>
      </c>
      <c r="G331" s="137"/>
      <c r="H331" s="6"/>
    </row>
    <row r="332" spans="1:8">
      <c r="A332" s="91" t="s">
        <v>144</v>
      </c>
      <c r="B332" s="6" t="s">
        <v>108</v>
      </c>
      <c r="C332" s="134" t="s">
        <v>28</v>
      </c>
      <c r="D332" s="135">
        <v>10</v>
      </c>
      <c r="E332" s="136"/>
      <c r="F332" s="137">
        <v>8.9499999999999993</v>
      </c>
      <c r="G332" s="137">
        <v>89.5</v>
      </c>
      <c r="H332" s="6" t="s">
        <v>49</v>
      </c>
    </row>
    <row r="333" spans="1:8">
      <c r="A333" s="91"/>
      <c r="B333" s="6" t="s">
        <v>2780</v>
      </c>
      <c r="C333" s="134" t="s">
        <v>28</v>
      </c>
      <c r="D333" s="135">
        <v>8.9499999999999993</v>
      </c>
      <c r="E333" s="136">
        <v>1</v>
      </c>
      <c r="F333" s="137">
        <v>8.9499999999999993</v>
      </c>
      <c r="G333" s="137"/>
      <c r="H333" s="6"/>
    </row>
    <row r="334" spans="1:8">
      <c r="A334" s="91" t="s">
        <v>38</v>
      </c>
      <c r="B334" s="6" t="s">
        <v>110</v>
      </c>
      <c r="C334" s="134" t="s">
        <v>28</v>
      </c>
      <c r="D334" s="135">
        <v>24</v>
      </c>
      <c r="E334" s="136"/>
      <c r="F334" s="137">
        <v>3.56</v>
      </c>
      <c r="G334" s="137">
        <v>85.44</v>
      </c>
      <c r="H334" s="6" t="s">
        <v>49</v>
      </c>
    </row>
    <row r="335" spans="1:8">
      <c r="A335" s="91"/>
      <c r="B335" s="6" t="s">
        <v>1068</v>
      </c>
      <c r="C335" s="134" t="s">
        <v>28</v>
      </c>
      <c r="D335" s="135">
        <v>3.56</v>
      </c>
      <c r="E335" s="136">
        <v>1</v>
      </c>
      <c r="F335" s="137">
        <v>3.56</v>
      </c>
      <c r="G335" s="137"/>
      <c r="H335" s="6"/>
    </row>
    <row r="336" spans="1:8">
      <c r="A336" s="91" t="s">
        <v>148</v>
      </c>
      <c r="B336" s="6" t="s">
        <v>155</v>
      </c>
      <c r="C336" s="134" t="s">
        <v>28</v>
      </c>
      <c r="D336" s="135">
        <v>6</v>
      </c>
      <c r="E336" s="136"/>
      <c r="F336" s="137">
        <v>15.74</v>
      </c>
      <c r="G336" s="137">
        <v>94.44</v>
      </c>
      <c r="H336" s="6" t="s">
        <v>49</v>
      </c>
    </row>
    <row r="337" spans="1:8">
      <c r="A337" s="91"/>
      <c r="B337" s="6" t="s">
        <v>2781</v>
      </c>
      <c r="C337" s="134" t="s">
        <v>28</v>
      </c>
      <c r="D337" s="135">
        <v>15.74</v>
      </c>
      <c r="E337" s="136">
        <v>1</v>
      </c>
      <c r="F337" s="137">
        <v>15.74</v>
      </c>
      <c r="G337" s="137"/>
      <c r="H337" s="6"/>
    </row>
    <row r="338" spans="1:8">
      <c r="A338" s="91" t="s">
        <v>327</v>
      </c>
      <c r="B338" s="6" t="s">
        <v>151</v>
      </c>
      <c r="C338" s="134" t="s">
        <v>28</v>
      </c>
      <c r="D338" s="135">
        <v>30</v>
      </c>
      <c r="E338" s="136"/>
      <c r="F338" s="137">
        <v>14.49</v>
      </c>
      <c r="G338" s="137">
        <v>434.7</v>
      </c>
      <c r="H338" s="6" t="s">
        <v>49</v>
      </c>
    </row>
    <row r="339" spans="1:8">
      <c r="A339" s="91"/>
      <c r="B339" s="6" t="s">
        <v>1085</v>
      </c>
      <c r="C339" s="134" t="s">
        <v>28</v>
      </c>
      <c r="D339" s="135">
        <v>14.49</v>
      </c>
      <c r="E339" s="136">
        <v>1</v>
      </c>
      <c r="F339" s="137">
        <v>14.49</v>
      </c>
      <c r="G339" s="137"/>
      <c r="H339" s="6"/>
    </row>
    <row r="340" spans="1:8">
      <c r="A340" s="91" t="s">
        <v>384</v>
      </c>
      <c r="B340" s="6" t="s">
        <v>112</v>
      </c>
      <c r="C340" s="134" t="s">
        <v>28</v>
      </c>
      <c r="D340" s="135">
        <v>60</v>
      </c>
      <c r="E340" s="136"/>
      <c r="F340" s="137">
        <v>0.82</v>
      </c>
      <c r="G340" s="137">
        <v>49.2</v>
      </c>
      <c r="H340" s="6" t="s">
        <v>49</v>
      </c>
    </row>
    <row r="341" spans="1:8">
      <c r="A341" s="91"/>
      <c r="B341" s="6" t="s">
        <v>1069</v>
      </c>
      <c r="C341" s="134" t="s">
        <v>28</v>
      </c>
      <c r="D341" s="135">
        <v>0.82</v>
      </c>
      <c r="E341" s="136">
        <v>1</v>
      </c>
      <c r="F341" s="137">
        <v>0.82</v>
      </c>
      <c r="G341" s="137"/>
      <c r="H341" s="6"/>
    </row>
    <row r="342" spans="1:8">
      <c r="A342" s="91" t="s">
        <v>325</v>
      </c>
      <c r="B342" s="6" t="s">
        <v>114</v>
      </c>
      <c r="C342" s="134" t="s">
        <v>28</v>
      </c>
      <c r="D342" s="135">
        <v>30</v>
      </c>
      <c r="E342" s="136"/>
      <c r="F342" s="137">
        <v>3.96</v>
      </c>
      <c r="G342" s="137">
        <v>118.8</v>
      </c>
      <c r="H342" s="6" t="s">
        <v>49</v>
      </c>
    </row>
    <row r="343" spans="1:8">
      <c r="A343" s="91"/>
      <c r="B343" s="6" t="s">
        <v>1070</v>
      </c>
      <c r="C343" s="134" t="s">
        <v>28</v>
      </c>
      <c r="D343" s="135">
        <v>3.96</v>
      </c>
      <c r="E343" s="136">
        <v>1</v>
      </c>
      <c r="F343" s="137">
        <v>3.96</v>
      </c>
      <c r="G343" s="137"/>
      <c r="H343" s="6"/>
    </row>
    <row r="344" spans="1:8">
      <c r="A344" s="91" t="s">
        <v>382</v>
      </c>
      <c r="B344" s="6" t="s">
        <v>116</v>
      </c>
      <c r="C344" s="134" t="s">
        <v>54</v>
      </c>
      <c r="D344" s="135">
        <v>9</v>
      </c>
      <c r="E344" s="136"/>
      <c r="F344" s="137">
        <v>2034.63</v>
      </c>
      <c r="G344" s="137">
        <v>18311.669999999998</v>
      </c>
      <c r="H344" s="6" t="s">
        <v>49</v>
      </c>
    </row>
    <row r="345" spans="1:8">
      <c r="A345" s="91"/>
      <c r="B345" s="6" t="s">
        <v>1071</v>
      </c>
      <c r="C345" s="134" t="s">
        <v>54</v>
      </c>
      <c r="D345" s="135">
        <v>2034.63</v>
      </c>
      <c r="E345" s="136">
        <v>1</v>
      </c>
      <c r="F345" s="137">
        <v>2034.63</v>
      </c>
      <c r="G345" s="137"/>
      <c r="H345" s="6"/>
    </row>
    <row r="346" spans="1:8">
      <c r="A346" s="91" t="s">
        <v>380</v>
      </c>
      <c r="B346" s="6" t="s">
        <v>118</v>
      </c>
      <c r="C346" s="134" t="s">
        <v>54</v>
      </c>
      <c r="D346" s="135">
        <v>1</v>
      </c>
      <c r="E346" s="136"/>
      <c r="F346" s="137">
        <v>2250.63</v>
      </c>
      <c r="G346" s="137">
        <v>2250.63</v>
      </c>
      <c r="H346" s="6"/>
    </row>
    <row r="347" spans="1:8">
      <c r="A347" s="91"/>
      <c r="B347" s="6" t="s">
        <v>1072</v>
      </c>
      <c r="C347" s="134" t="s">
        <v>54</v>
      </c>
      <c r="D347" s="135">
        <v>2250.63</v>
      </c>
      <c r="E347" s="136">
        <v>1</v>
      </c>
      <c r="F347" s="137">
        <v>2250.63</v>
      </c>
      <c r="G347" s="137"/>
      <c r="H347" s="6"/>
    </row>
    <row r="348" spans="1:8">
      <c r="A348" s="91">
        <v>83448</v>
      </c>
      <c r="B348" s="6" t="s">
        <v>120</v>
      </c>
      <c r="C348" s="134" t="s">
        <v>28</v>
      </c>
      <c r="D348" s="135">
        <v>19</v>
      </c>
      <c r="E348" s="136"/>
      <c r="F348" s="137">
        <v>198.21</v>
      </c>
      <c r="G348" s="137">
        <v>3765.99</v>
      </c>
      <c r="H348" s="6"/>
    </row>
    <row r="349" spans="1:8">
      <c r="A349" s="91"/>
      <c r="B349" s="6" t="s">
        <v>1057</v>
      </c>
      <c r="C349" s="134" t="s">
        <v>1007</v>
      </c>
      <c r="D349" s="135">
        <v>3.61</v>
      </c>
      <c r="E349" s="136">
        <v>0.875</v>
      </c>
      <c r="F349" s="137">
        <v>3.1587499999999999</v>
      </c>
      <c r="G349" s="137"/>
      <c r="H349" s="6"/>
    </row>
    <row r="350" spans="1:8">
      <c r="A350" s="91"/>
      <c r="B350" s="6" t="s">
        <v>1058</v>
      </c>
      <c r="C350" s="134" t="s">
        <v>1059</v>
      </c>
      <c r="D350" s="135">
        <v>67</v>
      </c>
      <c r="E350" s="136">
        <v>8.1899999999999994E-3</v>
      </c>
      <c r="F350" s="137">
        <v>0.54873000000000005</v>
      </c>
      <c r="G350" s="137"/>
      <c r="H350" s="6"/>
    </row>
    <row r="351" spans="1:8">
      <c r="A351" s="91"/>
      <c r="B351" s="6" t="s">
        <v>1060</v>
      </c>
      <c r="C351" s="134" t="s">
        <v>1059</v>
      </c>
      <c r="D351" s="135">
        <v>60</v>
      </c>
      <c r="E351" s="136">
        <v>0.1</v>
      </c>
      <c r="F351" s="137">
        <v>6</v>
      </c>
      <c r="G351" s="137"/>
      <c r="H351" s="6"/>
    </row>
    <row r="352" spans="1:8">
      <c r="A352" s="91"/>
      <c r="B352" s="6" t="s">
        <v>1061</v>
      </c>
      <c r="C352" s="134" t="s">
        <v>1007</v>
      </c>
      <c r="D352" s="135">
        <v>0.59</v>
      </c>
      <c r="E352" s="136">
        <v>8.25</v>
      </c>
      <c r="F352" s="137">
        <v>4.8674999999999997</v>
      </c>
      <c r="G352" s="137"/>
      <c r="H352" s="6"/>
    </row>
    <row r="353" spans="1:8">
      <c r="A353" s="6"/>
      <c r="B353" s="6" t="s">
        <v>1062</v>
      </c>
      <c r="C353" s="134" t="s">
        <v>918</v>
      </c>
      <c r="D353" s="135">
        <v>17.21</v>
      </c>
      <c r="E353" s="136">
        <v>0.1</v>
      </c>
      <c r="F353" s="137">
        <v>1.7210000000000001</v>
      </c>
      <c r="G353" s="137"/>
      <c r="H353" s="6"/>
    </row>
    <row r="354" spans="1:8">
      <c r="A354" s="6"/>
      <c r="B354" s="6" t="s">
        <v>1063</v>
      </c>
      <c r="C354" s="134" t="s">
        <v>1007</v>
      </c>
      <c r="D354" s="135">
        <v>0.35</v>
      </c>
      <c r="E354" s="136">
        <v>24.09</v>
      </c>
      <c r="F354" s="137">
        <v>8.4314999999999998</v>
      </c>
      <c r="G354" s="137"/>
      <c r="H354" s="6"/>
    </row>
    <row r="355" spans="1:8">
      <c r="A355" s="6"/>
      <c r="B355" s="6" t="s">
        <v>1064</v>
      </c>
      <c r="C355" s="134" t="s">
        <v>1059</v>
      </c>
      <c r="D355" s="135">
        <v>53.6</v>
      </c>
      <c r="E355" s="136">
        <v>9.4900000000000002E-3</v>
      </c>
      <c r="F355" s="137">
        <v>0.50866400000000001</v>
      </c>
      <c r="G355" s="137"/>
      <c r="H355" s="6"/>
    </row>
    <row r="356" spans="1:8">
      <c r="A356" s="6"/>
      <c r="B356" s="6" t="s">
        <v>1065</v>
      </c>
      <c r="C356" s="134" t="s">
        <v>1059</v>
      </c>
      <c r="D356" s="135">
        <v>53.6</v>
      </c>
      <c r="E356" s="136">
        <v>8.0000000000000002E-3</v>
      </c>
      <c r="F356" s="137">
        <v>0.42880000000000001</v>
      </c>
      <c r="G356" s="137"/>
      <c r="H356" s="6" t="s">
        <v>49</v>
      </c>
    </row>
    <row r="357" spans="1:8">
      <c r="A357" s="6"/>
      <c r="B357" s="6" t="s">
        <v>1066</v>
      </c>
      <c r="C357" s="134" t="s">
        <v>259</v>
      </c>
      <c r="D357" s="135">
        <v>0.26</v>
      </c>
      <c r="E357" s="136">
        <v>138</v>
      </c>
      <c r="F357" s="137">
        <v>35.880000000000003</v>
      </c>
      <c r="G357" s="137"/>
      <c r="H357" s="6"/>
    </row>
    <row r="358" spans="1:8">
      <c r="A358" s="6"/>
      <c r="B358" s="6" t="s">
        <v>1067</v>
      </c>
      <c r="C358" s="134" t="s">
        <v>224</v>
      </c>
      <c r="D358" s="135">
        <v>16.84</v>
      </c>
      <c r="E358" s="136">
        <v>3.8</v>
      </c>
      <c r="F358" s="137">
        <v>63.991999999999997</v>
      </c>
      <c r="G358" s="137"/>
      <c r="H358" s="6" t="s">
        <v>49</v>
      </c>
    </row>
    <row r="359" spans="1:8">
      <c r="A359" s="6"/>
      <c r="B359" s="6" t="s">
        <v>1009</v>
      </c>
      <c r="C359" s="134" t="s">
        <v>224</v>
      </c>
      <c r="D359" s="135">
        <v>12.04</v>
      </c>
      <c r="E359" s="136">
        <v>6.04</v>
      </c>
      <c r="F359" s="137">
        <v>72.721599999999995</v>
      </c>
      <c r="G359" s="137"/>
      <c r="H359" s="6"/>
    </row>
    <row r="360" spans="1:8">
      <c r="A360" s="6" t="s">
        <v>206</v>
      </c>
      <c r="B360" s="6" t="s">
        <v>2643</v>
      </c>
      <c r="C360" s="134" t="s">
        <v>54</v>
      </c>
      <c r="D360" s="135">
        <v>1</v>
      </c>
      <c r="E360" s="136"/>
      <c r="F360" s="137">
        <v>7570.58</v>
      </c>
      <c r="G360" s="137">
        <v>7570.58</v>
      </c>
      <c r="H360" s="6"/>
    </row>
    <row r="361" spans="1:8">
      <c r="A361" s="6"/>
      <c r="B361" s="6" t="s">
        <v>2782</v>
      </c>
      <c r="C361" s="134" t="s">
        <v>28</v>
      </c>
      <c r="D361" s="135">
        <v>217.92</v>
      </c>
      <c r="E361" s="136">
        <v>3</v>
      </c>
      <c r="F361" s="137">
        <v>653.76</v>
      </c>
      <c r="G361" s="137"/>
      <c r="H361" s="6"/>
    </row>
    <row r="362" spans="1:8">
      <c r="A362" s="6"/>
      <c r="B362" s="6" t="s">
        <v>2783</v>
      </c>
      <c r="C362" s="134" t="s">
        <v>28</v>
      </c>
      <c r="D362" s="135">
        <v>139.75</v>
      </c>
      <c r="E362" s="136">
        <v>1</v>
      </c>
      <c r="F362" s="137">
        <v>139.75</v>
      </c>
      <c r="G362" s="137"/>
      <c r="H362" s="6"/>
    </row>
    <row r="363" spans="1:8">
      <c r="A363" s="6"/>
      <c r="B363" s="6" t="s">
        <v>2784</v>
      </c>
      <c r="C363" s="134" t="s">
        <v>28</v>
      </c>
      <c r="D363" s="135">
        <v>252</v>
      </c>
      <c r="E363" s="136">
        <v>1</v>
      </c>
      <c r="F363" s="137">
        <v>252</v>
      </c>
      <c r="G363" s="137"/>
      <c r="H363" s="6" t="s">
        <v>49</v>
      </c>
    </row>
    <row r="364" spans="1:8">
      <c r="A364" s="6"/>
      <c r="B364" s="6" t="s">
        <v>2785</v>
      </c>
      <c r="C364" s="134" t="s">
        <v>28</v>
      </c>
      <c r="D364" s="135">
        <v>8.2799999999999994</v>
      </c>
      <c r="E364" s="136">
        <v>2</v>
      </c>
      <c r="F364" s="137">
        <v>16.559999999999999</v>
      </c>
      <c r="G364" s="137"/>
      <c r="H364" s="6"/>
    </row>
    <row r="365" spans="1:8">
      <c r="A365" s="6"/>
      <c r="B365" s="6" t="s">
        <v>2786</v>
      </c>
      <c r="C365" s="134" t="s">
        <v>28</v>
      </c>
      <c r="D365" s="135">
        <v>148.91999999999999</v>
      </c>
      <c r="E365" s="136">
        <v>1</v>
      </c>
      <c r="F365" s="137">
        <v>148.91999999999999</v>
      </c>
      <c r="G365" s="137"/>
      <c r="H365" s="6"/>
    </row>
    <row r="366" spans="1:8">
      <c r="A366" s="6"/>
      <c r="B366" s="6" t="s">
        <v>2787</v>
      </c>
      <c r="C366" s="134" t="s">
        <v>28</v>
      </c>
      <c r="D366" s="135">
        <v>242.33</v>
      </c>
      <c r="E366" s="136">
        <v>1</v>
      </c>
      <c r="F366" s="137">
        <v>242.33</v>
      </c>
      <c r="G366" s="137"/>
      <c r="H366" s="6" t="s">
        <v>49</v>
      </c>
    </row>
    <row r="367" spans="1:8">
      <c r="A367" s="6"/>
      <c r="B367" s="6" t="s">
        <v>2788</v>
      </c>
      <c r="C367" s="134" t="s">
        <v>28</v>
      </c>
      <c r="D367" s="135">
        <v>628.6</v>
      </c>
      <c r="E367" s="136">
        <v>2</v>
      </c>
      <c r="F367" s="137">
        <v>1257.2</v>
      </c>
      <c r="G367" s="137"/>
      <c r="H367" s="6"/>
    </row>
    <row r="368" spans="1:8">
      <c r="A368" s="6"/>
      <c r="B368" s="6" t="s">
        <v>2789</v>
      </c>
      <c r="C368" s="134" t="s">
        <v>28</v>
      </c>
      <c r="D368" s="135">
        <v>110.07</v>
      </c>
      <c r="E368" s="136">
        <v>2</v>
      </c>
      <c r="F368" s="137">
        <v>220.14</v>
      </c>
      <c r="G368" s="137"/>
      <c r="H368" s="6"/>
    </row>
    <row r="369" spans="1:8">
      <c r="A369" s="6"/>
      <c r="B369" s="6" t="s">
        <v>2790</v>
      </c>
      <c r="C369" s="134" t="s">
        <v>28</v>
      </c>
      <c r="D369" s="135">
        <v>334.52</v>
      </c>
      <c r="E369" s="136">
        <v>2</v>
      </c>
      <c r="F369" s="137">
        <v>669.04</v>
      </c>
      <c r="G369" s="137"/>
      <c r="H369" s="6" t="s">
        <v>49</v>
      </c>
    </row>
    <row r="370" spans="1:8">
      <c r="A370" s="6"/>
      <c r="B370" s="6" t="s">
        <v>2791</v>
      </c>
      <c r="C370" s="134" t="s">
        <v>28</v>
      </c>
      <c r="D370" s="135">
        <v>1021.8</v>
      </c>
      <c r="E370" s="136">
        <v>1</v>
      </c>
      <c r="F370" s="137">
        <v>1021.8</v>
      </c>
      <c r="G370" s="137"/>
      <c r="H370" s="6"/>
    </row>
    <row r="371" spans="1:8">
      <c r="A371" s="6"/>
      <c r="B371" s="6" t="s">
        <v>2792</v>
      </c>
      <c r="C371" s="134" t="s">
        <v>28</v>
      </c>
      <c r="D371" s="135">
        <v>185</v>
      </c>
      <c r="E371" s="136">
        <v>2</v>
      </c>
      <c r="F371" s="137">
        <v>370</v>
      </c>
      <c r="G371" s="137"/>
      <c r="H371" s="6"/>
    </row>
    <row r="372" spans="1:8">
      <c r="A372" s="6"/>
      <c r="B372" s="6" t="s">
        <v>2793</v>
      </c>
      <c r="C372" s="134" t="s">
        <v>28</v>
      </c>
      <c r="D372" s="135">
        <v>62.99</v>
      </c>
      <c r="E372" s="136">
        <v>3</v>
      </c>
      <c r="F372" s="137">
        <v>188.97</v>
      </c>
      <c r="G372" s="137"/>
      <c r="H372" s="6" t="s">
        <v>49</v>
      </c>
    </row>
    <row r="373" spans="1:8">
      <c r="A373" s="6"/>
      <c r="B373" s="6" t="s">
        <v>2794</v>
      </c>
      <c r="C373" s="134" t="s">
        <v>28</v>
      </c>
      <c r="D373" s="135">
        <v>87.58</v>
      </c>
      <c r="E373" s="136">
        <v>1</v>
      </c>
      <c r="F373" s="137">
        <v>87.58</v>
      </c>
      <c r="G373" s="137"/>
      <c r="H373" s="6"/>
    </row>
    <row r="374" spans="1:8">
      <c r="A374" s="6"/>
      <c r="B374" s="6" t="s">
        <v>2795</v>
      </c>
      <c r="C374" s="134" t="s">
        <v>28</v>
      </c>
      <c r="D374" s="135">
        <v>58.9</v>
      </c>
      <c r="E374" s="136">
        <v>1</v>
      </c>
      <c r="F374" s="137">
        <v>58.9</v>
      </c>
      <c r="G374" s="137"/>
      <c r="H374" s="6" t="s">
        <v>49</v>
      </c>
    </row>
    <row r="375" spans="1:8">
      <c r="A375" s="6"/>
      <c r="B375" s="6" t="s">
        <v>2796</v>
      </c>
      <c r="C375" s="134" t="s">
        <v>28</v>
      </c>
      <c r="D375" s="135">
        <v>12.09</v>
      </c>
      <c r="E375" s="136">
        <v>1</v>
      </c>
      <c r="F375" s="137">
        <v>12.09</v>
      </c>
      <c r="G375" s="137"/>
      <c r="H375" s="6"/>
    </row>
    <row r="376" spans="1:8">
      <c r="A376" s="6"/>
      <c r="B376" s="6" t="s">
        <v>2797</v>
      </c>
      <c r="C376" s="134" t="s">
        <v>28</v>
      </c>
      <c r="D376" s="135">
        <v>183</v>
      </c>
      <c r="E376" s="136">
        <v>1</v>
      </c>
      <c r="F376" s="137">
        <v>183</v>
      </c>
      <c r="G376" s="137"/>
      <c r="H376" s="6"/>
    </row>
    <row r="377" spans="1:8">
      <c r="A377" s="6"/>
      <c r="B377" s="6" t="s">
        <v>2798</v>
      </c>
      <c r="C377" s="134" t="s">
        <v>28</v>
      </c>
      <c r="D377" s="135">
        <v>21.25</v>
      </c>
      <c r="E377" s="136">
        <v>1</v>
      </c>
      <c r="F377" s="137">
        <v>21.25</v>
      </c>
      <c r="G377" s="137"/>
      <c r="H377" s="6"/>
    </row>
    <row r="378" spans="1:8">
      <c r="A378" s="6"/>
      <c r="B378" s="6" t="s">
        <v>2799</v>
      </c>
      <c r="C378" s="134" t="s">
        <v>28</v>
      </c>
      <c r="D378" s="135">
        <v>57.9</v>
      </c>
      <c r="E378" s="136">
        <v>1</v>
      </c>
      <c r="F378" s="137">
        <v>57.9</v>
      </c>
      <c r="G378" s="137"/>
      <c r="H378" s="6" t="s">
        <v>49</v>
      </c>
    </row>
    <row r="379" spans="1:8">
      <c r="A379" s="6"/>
      <c r="B379" s="6" t="s">
        <v>2800</v>
      </c>
      <c r="C379" s="134" t="s">
        <v>28</v>
      </c>
      <c r="D379" s="135">
        <v>654.09</v>
      </c>
      <c r="E379" s="136">
        <v>1</v>
      </c>
      <c r="F379" s="137">
        <v>654.09</v>
      </c>
      <c r="G379" s="137"/>
      <c r="H379" s="6"/>
    </row>
    <row r="380" spans="1:8">
      <c r="A380" s="6"/>
      <c r="B380" s="6" t="s">
        <v>2801</v>
      </c>
      <c r="C380" s="134" t="s">
        <v>28</v>
      </c>
      <c r="D380" s="135">
        <v>45</v>
      </c>
      <c r="E380" s="136">
        <v>1</v>
      </c>
      <c r="F380" s="137">
        <v>45</v>
      </c>
      <c r="G380" s="137"/>
      <c r="H380" s="6" t="s">
        <v>49</v>
      </c>
    </row>
    <row r="381" spans="1:8">
      <c r="A381" s="6"/>
      <c r="B381" s="6" t="s">
        <v>2802</v>
      </c>
      <c r="C381" s="134" t="s">
        <v>28</v>
      </c>
      <c r="D381" s="135">
        <v>49.5</v>
      </c>
      <c r="E381" s="136">
        <v>1</v>
      </c>
      <c r="F381" s="137">
        <v>49.5</v>
      </c>
      <c r="G381" s="137"/>
      <c r="H381" s="6"/>
    </row>
    <row r="382" spans="1:8">
      <c r="A382" s="6"/>
      <c r="B382" s="6" t="s">
        <v>1030</v>
      </c>
      <c r="C382" s="134" t="s">
        <v>224</v>
      </c>
      <c r="D382" s="135">
        <v>17.010000000000002</v>
      </c>
      <c r="E382" s="136">
        <v>40</v>
      </c>
      <c r="F382" s="137">
        <v>680.4</v>
      </c>
      <c r="G382" s="137"/>
      <c r="H382" s="6" t="s">
        <v>49</v>
      </c>
    </row>
    <row r="383" spans="1:8">
      <c r="A383" s="6"/>
      <c r="B383" s="6" t="s">
        <v>1029</v>
      </c>
      <c r="C383" s="134" t="s">
        <v>224</v>
      </c>
      <c r="D383" s="135">
        <v>13.51</v>
      </c>
      <c r="E383" s="136">
        <v>40</v>
      </c>
      <c r="F383" s="137">
        <v>540.4</v>
      </c>
      <c r="G383" s="137"/>
      <c r="H383" s="6"/>
    </row>
    <row r="384" spans="1:8">
      <c r="A384" s="6" t="s">
        <v>152</v>
      </c>
      <c r="B384" s="6" t="s">
        <v>2644</v>
      </c>
      <c r="C384" s="134" t="s">
        <v>54</v>
      </c>
      <c r="D384" s="135">
        <v>1</v>
      </c>
      <c r="E384" s="136"/>
      <c r="F384" s="137">
        <v>8759.73</v>
      </c>
      <c r="G384" s="137">
        <v>8759.73</v>
      </c>
      <c r="H384" s="6"/>
    </row>
    <row r="385" spans="1:8">
      <c r="A385" s="6"/>
      <c r="B385" s="6" t="s">
        <v>2803</v>
      </c>
      <c r="C385" s="134" t="s">
        <v>28</v>
      </c>
      <c r="D385" s="135">
        <v>54.07</v>
      </c>
      <c r="E385" s="136">
        <v>5</v>
      </c>
      <c r="F385" s="137">
        <v>270.35000000000002</v>
      </c>
      <c r="G385" s="137"/>
      <c r="H385" s="6"/>
    </row>
    <row r="386" spans="1:8">
      <c r="A386" s="6"/>
      <c r="B386" s="6" t="s">
        <v>2804</v>
      </c>
      <c r="C386" s="134" t="s">
        <v>28</v>
      </c>
      <c r="D386" s="135">
        <v>75</v>
      </c>
      <c r="E386" s="136">
        <v>1</v>
      </c>
      <c r="F386" s="137">
        <v>75</v>
      </c>
      <c r="G386" s="137"/>
      <c r="H386" s="6" t="s">
        <v>49</v>
      </c>
    </row>
    <row r="387" spans="1:8">
      <c r="A387" s="6"/>
      <c r="B387" s="6" t="s">
        <v>2805</v>
      </c>
      <c r="C387" s="134" t="s">
        <v>28</v>
      </c>
      <c r="D387" s="135">
        <v>24.89</v>
      </c>
      <c r="E387" s="136">
        <v>8</v>
      </c>
      <c r="F387" s="137">
        <v>199.12</v>
      </c>
      <c r="G387" s="137"/>
      <c r="H387" s="6"/>
    </row>
    <row r="388" spans="1:8">
      <c r="A388" s="6"/>
      <c r="B388" s="6" t="s">
        <v>2806</v>
      </c>
      <c r="C388" s="134" t="s">
        <v>28</v>
      </c>
      <c r="D388" s="135">
        <v>24.89</v>
      </c>
      <c r="E388" s="136">
        <v>3</v>
      </c>
      <c r="F388" s="137">
        <v>74.67</v>
      </c>
      <c r="G388" s="137"/>
      <c r="H388" s="6" t="s">
        <v>49</v>
      </c>
    </row>
    <row r="389" spans="1:8">
      <c r="A389" s="6"/>
      <c r="B389" s="6" t="s">
        <v>2807</v>
      </c>
      <c r="C389" s="134" t="s">
        <v>28</v>
      </c>
      <c r="D389" s="135">
        <v>334.52</v>
      </c>
      <c r="E389" s="136">
        <v>13</v>
      </c>
      <c r="F389" s="137">
        <v>4348.76</v>
      </c>
      <c r="G389" s="137"/>
      <c r="H389" s="6"/>
    </row>
    <row r="390" spans="1:8">
      <c r="A390" s="6"/>
      <c r="B390" s="6" t="s">
        <v>2808</v>
      </c>
      <c r="C390" s="134" t="s">
        <v>28</v>
      </c>
      <c r="D390" s="135">
        <v>334.52</v>
      </c>
      <c r="E390" s="136">
        <v>2</v>
      </c>
      <c r="F390" s="137">
        <v>669.04</v>
      </c>
      <c r="G390" s="137"/>
      <c r="H390" s="6" t="s">
        <v>49</v>
      </c>
    </row>
    <row r="391" spans="1:8">
      <c r="A391" s="6"/>
      <c r="B391" s="6" t="s">
        <v>2809</v>
      </c>
      <c r="C391" s="134" t="s">
        <v>28</v>
      </c>
      <c r="D391" s="135">
        <v>334.52</v>
      </c>
      <c r="E391" s="136">
        <v>3</v>
      </c>
      <c r="F391" s="137">
        <v>1003.56</v>
      </c>
      <c r="G391" s="137"/>
      <c r="H391" s="6"/>
    </row>
    <row r="392" spans="1:8">
      <c r="A392" s="6"/>
      <c r="B392" s="6" t="s">
        <v>2810</v>
      </c>
      <c r="C392" s="134" t="s">
        <v>28</v>
      </c>
      <c r="D392" s="135">
        <v>98.81</v>
      </c>
      <c r="E392" s="136">
        <v>1</v>
      </c>
      <c r="F392" s="137">
        <v>98.81</v>
      </c>
      <c r="G392" s="137"/>
      <c r="H392" s="6" t="s">
        <v>49</v>
      </c>
    </row>
    <row r="393" spans="1:8">
      <c r="A393" s="6"/>
      <c r="B393" s="6" t="s">
        <v>2811</v>
      </c>
      <c r="C393" s="134" t="s">
        <v>28</v>
      </c>
      <c r="D393" s="135">
        <v>42.63</v>
      </c>
      <c r="E393" s="136">
        <v>1</v>
      </c>
      <c r="F393" s="137">
        <v>42.63</v>
      </c>
      <c r="G393" s="137"/>
      <c r="H393" s="6"/>
    </row>
    <row r="394" spans="1:8">
      <c r="A394" s="6"/>
      <c r="B394" s="6" t="s">
        <v>2799</v>
      </c>
      <c r="C394" s="134" t="s">
        <v>28</v>
      </c>
      <c r="D394" s="135">
        <v>57.9</v>
      </c>
      <c r="E394" s="136">
        <v>1</v>
      </c>
      <c r="F394" s="137">
        <v>57.9</v>
      </c>
      <c r="G394" s="137"/>
      <c r="H394" s="6" t="s">
        <v>49</v>
      </c>
    </row>
    <row r="395" spans="1:8">
      <c r="A395" s="6"/>
      <c r="B395" s="6" t="s">
        <v>2800</v>
      </c>
      <c r="C395" s="134" t="s">
        <v>28</v>
      </c>
      <c r="D395" s="135">
        <v>654.09</v>
      </c>
      <c r="E395" s="136">
        <v>1</v>
      </c>
      <c r="F395" s="137">
        <v>654.09</v>
      </c>
      <c r="G395" s="137"/>
      <c r="H395" s="6"/>
    </row>
    <row r="396" spans="1:8">
      <c r="A396" s="6"/>
      <c r="B396" s="6" t="s">
        <v>2801</v>
      </c>
      <c r="C396" s="134" t="s">
        <v>28</v>
      </c>
      <c r="D396" s="135">
        <v>45</v>
      </c>
      <c r="E396" s="136">
        <v>1</v>
      </c>
      <c r="F396" s="137">
        <v>45</v>
      </c>
      <c r="G396" s="137"/>
      <c r="H396" s="6" t="s">
        <v>49</v>
      </c>
    </row>
    <row r="397" spans="1:8">
      <c r="A397" s="6"/>
      <c r="B397" s="6" t="s">
        <v>1030</v>
      </c>
      <c r="C397" s="134" t="s">
        <v>224</v>
      </c>
      <c r="D397" s="135">
        <v>17.010000000000002</v>
      </c>
      <c r="E397" s="136">
        <v>40</v>
      </c>
      <c r="F397" s="137">
        <v>680.4</v>
      </c>
      <c r="G397" s="137"/>
      <c r="H397" s="6"/>
    </row>
    <row r="398" spans="1:8">
      <c r="A398" s="6"/>
      <c r="B398" s="6" t="s">
        <v>1029</v>
      </c>
      <c r="C398" s="134" t="s">
        <v>224</v>
      </c>
      <c r="D398" s="135">
        <v>13.51</v>
      </c>
      <c r="E398" s="136">
        <v>40</v>
      </c>
      <c r="F398" s="137">
        <v>540.4</v>
      </c>
      <c r="G398" s="137"/>
      <c r="H398" s="6" t="s">
        <v>49</v>
      </c>
    </row>
    <row r="399" spans="1:8">
      <c r="A399" s="6">
        <v>85195</v>
      </c>
      <c r="B399" s="6" t="s">
        <v>123</v>
      </c>
      <c r="C399" s="134" t="s">
        <v>28</v>
      </c>
      <c r="D399" s="135">
        <v>3</v>
      </c>
      <c r="E399" s="136"/>
      <c r="F399" s="137">
        <v>66.180000000000007</v>
      </c>
      <c r="G399" s="137">
        <v>198.54</v>
      </c>
      <c r="H399" s="6"/>
    </row>
    <row r="400" spans="1:8">
      <c r="A400" s="6"/>
      <c r="B400" s="6" t="s">
        <v>1073</v>
      </c>
      <c r="C400" s="134" t="s">
        <v>259</v>
      </c>
      <c r="D400" s="135">
        <v>2.5499999999999998</v>
      </c>
      <c r="E400" s="136">
        <v>0.15</v>
      </c>
      <c r="F400" s="137">
        <v>0.38250000000000001</v>
      </c>
      <c r="G400" s="137"/>
      <c r="H400" s="6" t="s">
        <v>49</v>
      </c>
    </row>
    <row r="401" spans="1:8">
      <c r="A401" s="6"/>
      <c r="B401" s="6" t="s">
        <v>1074</v>
      </c>
      <c r="C401" s="134" t="s">
        <v>259</v>
      </c>
      <c r="D401" s="135">
        <v>41.4</v>
      </c>
      <c r="E401" s="136">
        <v>1</v>
      </c>
      <c r="F401" s="137">
        <v>41.4</v>
      </c>
      <c r="G401" s="137"/>
      <c r="H401" s="6"/>
    </row>
    <row r="402" spans="1:8">
      <c r="A402" s="6"/>
      <c r="B402" s="6" t="s">
        <v>1029</v>
      </c>
      <c r="C402" s="134" t="s">
        <v>224</v>
      </c>
      <c r="D402" s="135">
        <v>13.51</v>
      </c>
      <c r="E402" s="136">
        <v>0.8</v>
      </c>
      <c r="F402" s="137">
        <v>10.808</v>
      </c>
      <c r="G402" s="137"/>
      <c r="H402" s="6" t="s">
        <v>49</v>
      </c>
    </row>
    <row r="403" spans="1:8">
      <c r="A403" s="6"/>
      <c r="B403" s="6" t="s">
        <v>1030</v>
      </c>
      <c r="C403" s="134" t="s">
        <v>224</v>
      </c>
      <c r="D403" s="135">
        <v>17.010000000000002</v>
      </c>
      <c r="E403" s="136">
        <v>0.8</v>
      </c>
      <c r="F403" s="137">
        <v>13.608000000000001</v>
      </c>
      <c r="G403" s="137"/>
      <c r="H403" s="6"/>
    </row>
    <row r="404" spans="1:8">
      <c r="A404" s="6" t="s">
        <v>907</v>
      </c>
      <c r="B404" s="6" t="s">
        <v>2662</v>
      </c>
      <c r="C404" s="134" t="s">
        <v>54</v>
      </c>
      <c r="D404" s="135">
        <v>1</v>
      </c>
      <c r="E404" s="136"/>
      <c r="F404" s="137">
        <v>5938.87</v>
      </c>
      <c r="G404" s="137">
        <v>5938.87</v>
      </c>
      <c r="H404" s="6" t="s">
        <v>49</v>
      </c>
    </row>
    <row r="405" spans="1:8">
      <c r="A405" s="6"/>
      <c r="B405" s="6" t="s">
        <v>2812</v>
      </c>
      <c r="C405" s="134" t="s">
        <v>28</v>
      </c>
      <c r="D405" s="135">
        <v>883.73</v>
      </c>
      <c r="E405" s="136">
        <v>1</v>
      </c>
      <c r="F405" s="137">
        <v>883.73</v>
      </c>
      <c r="G405" s="137"/>
      <c r="H405" s="6"/>
    </row>
    <row r="406" spans="1:8">
      <c r="A406" s="6"/>
      <c r="B406" s="6" t="s">
        <v>2813</v>
      </c>
      <c r="C406" s="134" t="s">
        <v>28</v>
      </c>
      <c r="D406" s="135">
        <v>118.41</v>
      </c>
      <c r="E406" s="136">
        <v>2</v>
      </c>
      <c r="F406" s="137">
        <v>236.82</v>
      </c>
      <c r="G406" s="137"/>
      <c r="H406" s="6" t="s">
        <v>49</v>
      </c>
    </row>
    <row r="407" spans="1:8">
      <c r="A407" s="6"/>
      <c r="B407" s="6" t="s">
        <v>2794</v>
      </c>
      <c r="C407" s="134" t="s">
        <v>28</v>
      </c>
      <c r="D407" s="135">
        <v>87.58</v>
      </c>
      <c r="E407" s="136">
        <v>2</v>
      </c>
      <c r="F407" s="137">
        <v>175.16</v>
      </c>
      <c r="G407" s="137"/>
      <c r="H407" s="6"/>
    </row>
    <row r="408" spans="1:8">
      <c r="A408" s="6"/>
      <c r="B408" s="6" t="s">
        <v>2793</v>
      </c>
      <c r="C408" s="134" t="s">
        <v>28</v>
      </c>
      <c r="D408" s="135">
        <v>62.99</v>
      </c>
      <c r="E408" s="136">
        <v>2</v>
      </c>
      <c r="F408" s="137">
        <v>125.98</v>
      </c>
      <c r="G408" s="137"/>
      <c r="H408" s="6"/>
    </row>
    <row r="409" spans="1:8">
      <c r="A409" s="6"/>
      <c r="B409" s="6" t="s">
        <v>928</v>
      </c>
      <c r="C409" s="134" t="s">
        <v>28</v>
      </c>
      <c r="D409" s="135">
        <v>13.35</v>
      </c>
      <c r="E409" s="136">
        <v>6</v>
      </c>
      <c r="F409" s="137">
        <v>80.099999999999994</v>
      </c>
      <c r="G409" s="137"/>
      <c r="H409" s="6"/>
    </row>
    <row r="410" spans="1:8">
      <c r="A410" s="6"/>
      <c r="B410" s="6" t="s">
        <v>2782</v>
      </c>
      <c r="C410" s="134" t="s">
        <v>28</v>
      </c>
      <c r="D410" s="135">
        <v>217.92</v>
      </c>
      <c r="E410" s="136">
        <v>4</v>
      </c>
      <c r="F410" s="137">
        <v>871.68</v>
      </c>
      <c r="G410" s="137"/>
      <c r="H410" s="6"/>
    </row>
    <row r="411" spans="1:8">
      <c r="A411" s="6"/>
      <c r="B411" s="6" t="s">
        <v>2802</v>
      </c>
      <c r="C411" s="134" t="s">
        <v>28</v>
      </c>
      <c r="D411" s="135">
        <v>49.5</v>
      </c>
      <c r="E411" s="136">
        <v>1</v>
      </c>
      <c r="F411" s="137">
        <v>49.5</v>
      </c>
      <c r="G411" s="137"/>
      <c r="H411" s="6"/>
    </row>
    <row r="412" spans="1:8">
      <c r="A412" s="6"/>
      <c r="B412" s="6" t="s">
        <v>2799</v>
      </c>
      <c r="C412" s="134" t="s">
        <v>28</v>
      </c>
      <c r="D412" s="135">
        <v>57.9</v>
      </c>
      <c r="E412" s="136">
        <v>1</v>
      </c>
      <c r="F412" s="137">
        <v>57.9</v>
      </c>
      <c r="G412" s="137"/>
      <c r="H412" s="6"/>
    </row>
    <row r="413" spans="1:8">
      <c r="A413" s="6"/>
      <c r="B413" s="6" t="s">
        <v>2814</v>
      </c>
      <c r="C413" s="134" t="s">
        <v>28</v>
      </c>
      <c r="D413" s="135">
        <v>69.8</v>
      </c>
      <c r="E413" s="136">
        <v>3</v>
      </c>
      <c r="F413" s="137">
        <v>209.4</v>
      </c>
      <c r="G413" s="137"/>
      <c r="H413" s="6"/>
    </row>
    <row r="414" spans="1:8">
      <c r="A414" s="6"/>
      <c r="B414" s="6" t="s">
        <v>2815</v>
      </c>
      <c r="C414" s="134" t="s">
        <v>28</v>
      </c>
      <c r="D414" s="135">
        <v>127.8</v>
      </c>
      <c r="E414" s="136">
        <v>1</v>
      </c>
      <c r="F414" s="137">
        <v>127.8</v>
      </c>
      <c r="G414" s="137"/>
      <c r="H414" s="6"/>
    </row>
    <row r="415" spans="1:8">
      <c r="A415" s="6"/>
      <c r="B415" s="6" t="s">
        <v>2816</v>
      </c>
      <c r="C415" s="134" t="s">
        <v>28</v>
      </c>
      <c r="D415" s="135">
        <v>1900</v>
      </c>
      <c r="E415" s="136">
        <v>1</v>
      </c>
      <c r="F415" s="137">
        <v>1900</v>
      </c>
      <c r="G415" s="137"/>
      <c r="H415" s="6"/>
    </row>
    <row r="416" spans="1:8">
      <c r="A416" s="6"/>
      <c r="B416" s="6" t="s">
        <v>1030</v>
      </c>
      <c r="C416" s="134" t="s">
        <v>224</v>
      </c>
      <c r="D416" s="135">
        <v>17.010000000000002</v>
      </c>
      <c r="E416" s="136">
        <v>40</v>
      </c>
      <c r="F416" s="137">
        <v>680.4</v>
      </c>
      <c r="G416" s="137"/>
      <c r="H416" s="6"/>
    </row>
    <row r="417" spans="1:8">
      <c r="A417" s="6"/>
      <c r="B417" s="6" t="s">
        <v>1029</v>
      </c>
      <c r="C417" s="134" t="s">
        <v>224</v>
      </c>
      <c r="D417" s="135">
        <v>13.51</v>
      </c>
      <c r="E417" s="136">
        <v>40</v>
      </c>
      <c r="F417" s="137">
        <v>540.4</v>
      </c>
      <c r="G417" s="137"/>
      <c r="H417" s="6"/>
    </row>
    <row r="418" spans="1:8">
      <c r="A418" s="6" t="s">
        <v>156</v>
      </c>
      <c r="B418" s="6" t="s">
        <v>2661</v>
      </c>
      <c r="C418" s="134" t="s">
        <v>54</v>
      </c>
      <c r="D418" s="135">
        <v>1</v>
      </c>
      <c r="E418" s="136"/>
      <c r="F418" s="137">
        <v>3492.3</v>
      </c>
      <c r="G418" s="137">
        <v>3492.3</v>
      </c>
      <c r="H418" s="6"/>
    </row>
    <row r="419" spans="1:8">
      <c r="A419" s="6"/>
      <c r="B419" s="6" t="s">
        <v>2813</v>
      </c>
      <c r="C419" s="134" t="s">
        <v>28</v>
      </c>
      <c r="D419" s="135">
        <v>118.41</v>
      </c>
      <c r="E419" s="136">
        <v>1</v>
      </c>
      <c r="F419" s="137">
        <v>118.41</v>
      </c>
      <c r="G419" s="137"/>
      <c r="H419" s="6"/>
    </row>
    <row r="420" spans="1:8">
      <c r="A420" s="6"/>
      <c r="B420" s="6" t="s">
        <v>2793</v>
      </c>
      <c r="C420" s="134" t="s">
        <v>28</v>
      </c>
      <c r="D420" s="135">
        <v>62.99</v>
      </c>
      <c r="E420" s="136">
        <v>3</v>
      </c>
      <c r="F420" s="137">
        <v>188.97</v>
      </c>
      <c r="G420" s="137"/>
      <c r="H420" s="6"/>
    </row>
    <row r="421" spans="1:8">
      <c r="A421" s="6"/>
      <c r="B421" s="6" t="s">
        <v>928</v>
      </c>
      <c r="C421" s="134" t="s">
        <v>28</v>
      </c>
      <c r="D421" s="135">
        <v>13.35</v>
      </c>
      <c r="E421" s="136">
        <v>9</v>
      </c>
      <c r="F421" s="137">
        <v>120.15</v>
      </c>
      <c r="G421" s="137"/>
      <c r="H421" s="6"/>
    </row>
    <row r="422" spans="1:8">
      <c r="A422" s="6"/>
      <c r="B422" s="6" t="s">
        <v>2782</v>
      </c>
      <c r="C422" s="134" t="s">
        <v>28</v>
      </c>
      <c r="D422" s="135">
        <v>217.92</v>
      </c>
      <c r="E422" s="136">
        <v>4</v>
      </c>
      <c r="F422" s="137">
        <v>871.68</v>
      </c>
      <c r="G422" s="137"/>
      <c r="H422" s="6"/>
    </row>
    <row r="423" spans="1:8">
      <c r="A423" s="6"/>
      <c r="B423" s="6" t="s">
        <v>2802</v>
      </c>
      <c r="C423" s="134" t="s">
        <v>28</v>
      </c>
      <c r="D423" s="135">
        <v>49.5</v>
      </c>
      <c r="E423" s="136">
        <v>1</v>
      </c>
      <c r="F423" s="137">
        <v>49.5</v>
      </c>
      <c r="G423" s="137"/>
      <c r="H423" s="6"/>
    </row>
    <row r="424" spans="1:8">
      <c r="A424" s="6"/>
      <c r="B424" s="6" t="s">
        <v>2799</v>
      </c>
      <c r="C424" s="134" t="s">
        <v>28</v>
      </c>
      <c r="D424" s="135">
        <v>57.9</v>
      </c>
      <c r="E424" s="136">
        <v>1</v>
      </c>
      <c r="F424" s="137">
        <v>57.9</v>
      </c>
      <c r="G424" s="137"/>
      <c r="H424" s="6"/>
    </row>
    <row r="425" spans="1:8">
      <c r="A425" s="6"/>
      <c r="B425" s="6" t="s">
        <v>2817</v>
      </c>
      <c r="C425" s="134" t="s">
        <v>28</v>
      </c>
      <c r="D425" s="135">
        <v>82.17</v>
      </c>
      <c r="E425" s="136">
        <v>4</v>
      </c>
      <c r="F425" s="137">
        <v>328.68</v>
      </c>
      <c r="G425" s="137"/>
      <c r="H425" s="6"/>
    </row>
    <row r="426" spans="1:8">
      <c r="A426" s="6"/>
      <c r="B426" s="6" t="s">
        <v>2818</v>
      </c>
      <c r="C426" s="134" t="s">
        <v>28</v>
      </c>
      <c r="D426" s="135">
        <v>82.17</v>
      </c>
      <c r="E426" s="136">
        <v>2</v>
      </c>
      <c r="F426" s="137">
        <v>164.34</v>
      </c>
      <c r="G426" s="137"/>
      <c r="H426" s="6"/>
    </row>
    <row r="427" spans="1:8">
      <c r="A427" s="6"/>
      <c r="B427" s="6" t="s">
        <v>2819</v>
      </c>
      <c r="C427" s="134" t="s">
        <v>28</v>
      </c>
      <c r="D427" s="135">
        <v>371.87</v>
      </c>
      <c r="E427" s="136">
        <v>1</v>
      </c>
      <c r="F427" s="137">
        <v>371.87</v>
      </c>
      <c r="G427" s="137"/>
      <c r="H427" s="6"/>
    </row>
    <row r="428" spans="1:8">
      <c r="A428" s="6"/>
      <c r="B428" s="6" t="s">
        <v>1030</v>
      </c>
      <c r="C428" s="134" t="s">
        <v>224</v>
      </c>
      <c r="D428" s="135">
        <v>17.010000000000002</v>
      </c>
      <c r="E428" s="136">
        <v>40</v>
      </c>
      <c r="F428" s="137">
        <v>680.4</v>
      </c>
      <c r="G428" s="137"/>
      <c r="H428" s="6"/>
    </row>
    <row r="429" spans="1:8">
      <c r="A429" s="6"/>
      <c r="B429" s="6" t="s">
        <v>1029</v>
      </c>
      <c r="C429" s="134" t="s">
        <v>224</v>
      </c>
      <c r="D429" s="135">
        <v>13.51</v>
      </c>
      <c r="E429" s="136">
        <v>40</v>
      </c>
      <c r="F429" s="137">
        <v>540.4</v>
      </c>
      <c r="G429" s="137"/>
      <c r="H429" s="6"/>
    </row>
    <row r="430" spans="1:8">
      <c r="A430" s="6">
        <v>91953</v>
      </c>
      <c r="B430" s="6" t="s">
        <v>125</v>
      </c>
      <c r="C430" s="134" t="s">
        <v>28</v>
      </c>
      <c r="D430" s="135">
        <v>5</v>
      </c>
      <c r="E430" s="136"/>
      <c r="F430" s="137">
        <v>16.940000000000001</v>
      </c>
      <c r="G430" s="137">
        <v>84.7</v>
      </c>
      <c r="H430" s="6"/>
    </row>
    <row r="431" spans="1:8">
      <c r="A431" s="6"/>
      <c r="B431" s="6" t="s">
        <v>1075</v>
      </c>
      <c r="C431" s="134" t="s">
        <v>28</v>
      </c>
      <c r="D431" s="135">
        <v>5.23</v>
      </c>
      <c r="E431" s="136">
        <v>1</v>
      </c>
      <c r="F431" s="137">
        <v>5.23</v>
      </c>
      <c r="G431" s="137"/>
      <c r="H431" s="6"/>
    </row>
    <row r="432" spans="1:8">
      <c r="A432" s="6"/>
      <c r="B432" s="6" t="s">
        <v>1076</v>
      </c>
      <c r="C432" s="134" t="s">
        <v>28</v>
      </c>
      <c r="D432" s="135">
        <v>11.71</v>
      </c>
      <c r="E432" s="136">
        <v>1</v>
      </c>
      <c r="F432" s="137">
        <v>11.71</v>
      </c>
      <c r="G432" s="137"/>
      <c r="H432" s="6"/>
    </row>
    <row r="433" spans="1:8">
      <c r="A433" s="6">
        <v>91959</v>
      </c>
      <c r="B433" s="6" t="s">
        <v>127</v>
      </c>
      <c r="C433" s="134" t="s">
        <v>28</v>
      </c>
      <c r="D433" s="135">
        <v>2</v>
      </c>
      <c r="E433" s="136"/>
      <c r="F433" s="137">
        <v>26.84</v>
      </c>
      <c r="G433" s="137">
        <v>53.68</v>
      </c>
      <c r="H433" s="6"/>
    </row>
    <row r="434" spans="1:8">
      <c r="A434" s="6"/>
      <c r="B434" s="6" t="s">
        <v>1075</v>
      </c>
      <c r="C434" s="134" t="s">
        <v>28</v>
      </c>
      <c r="D434" s="135">
        <v>5.23</v>
      </c>
      <c r="E434" s="136">
        <v>1</v>
      </c>
      <c r="F434" s="137">
        <v>5.23</v>
      </c>
      <c r="G434" s="137"/>
      <c r="H434" s="6"/>
    </row>
    <row r="435" spans="1:8">
      <c r="A435" s="6"/>
      <c r="B435" s="6" t="s">
        <v>1077</v>
      </c>
      <c r="C435" s="134" t="s">
        <v>28</v>
      </c>
      <c r="D435" s="135">
        <v>21.61</v>
      </c>
      <c r="E435" s="136">
        <v>1</v>
      </c>
      <c r="F435" s="137">
        <v>21.61</v>
      </c>
      <c r="G435" s="137"/>
      <c r="H435" s="6"/>
    </row>
    <row r="436" spans="1:8">
      <c r="A436" s="6">
        <v>92000</v>
      </c>
      <c r="B436" s="6" t="s">
        <v>129</v>
      </c>
      <c r="C436" s="134" t="s">
        <v>28</v>
      </c>
      <c r="D436" s="135">
        <v>20</v>
      </c>
      <c r="E436" s="136"/>
      <c r="F436" s="137">
        <v>17.920000000000002</v>
      </c>
      <c r="G436" s="137">
        <v>358.4</v>
      </c>
      <c r="H436" s="6"/>
    </row>
    <row r="437" spans="1:8">
      <c r="A437" s="6"/>
      <c r="B437" s="6" t="s">
        <v>1075</v>
      </c>
      <c r="C437" s="134" t="s">
        <v>28</v>
      </c>
      <c r="D437" s="135">
        <v>5.23</v>
      </c>
      <c r="E437" s="136">
        <v>1</v>
      </c>
      <c r="F437" s="137">
        <v>5.23</v>
      </c>
      <c r="G437" s="137"/>
      <c r="H437" s="6"/>
    </row>
    <row r="438" spans="1:8">
      <c r="A438" s="6"/>
      <c r="B438" s="6" t="s">
        <v>1078</v>
      </c>
      <c r="C438" s="134" t="s">
        <v>28</v>
      </c>
      <c r="D438" s="135">
        <v>12.69</v>
      </c>
      <c r="E438" s="136">
        <v>1</v>
      </c>
      <c r="F438" s="137">
        <v>12.69</v>
      </c>
      <c r="G438" s="137"/>
      <c r="H438" s="6"/>
    </row>
    <row r="439" spans="1:8">
      <c r="A439" s="6" t="s">
        <v>107</v>
      </c>
      <c r="B439" s="6" t="s">
        <v>145</v>
      </c>
      <c r="C439" s="134" t="s">
        <v>28</v>
      </c>
      <c r="D439" s="135">
        <v>1</v>
      </c>
      <c r="E439" s="136"/>
      <c r="F439" s="137">
        <v>98.45</v>
      </c>
      <c r="G439" s="137">
        <v>98.45</v>
      </c>
      <c r="H439" s="6"/>
    </row>
    <row r="440" spans="1:8">
      <c r="A440" s="6"/>
      <c r="B440" s="6" t="s">
        <v>2820</v>
      </c>
      <c r="C440" s="134" t="s">
        <v>28</v>
      </c>
      <c r="D440" s="135">
        <v>98.45</v>
      </c>
      <c r="E440" s="136">
        <v>1</v>
      </c>
      <c r="F440" s="137">
        <v>98.45</v>
      </c>
      <c r="G440" s="137"/>
      <c r="H440" s="6"/>
    </row>
    <row r="441" spans="1:8">
      <c r="A441" s="6" t="s">
        <v>204</v>
      </c>
      <c r="B441" s="6" t="s">
        <v>131</v>
      </c>
      <c r="C441" s="134" t="s">
        <v>28</v>
      </c>
      <c r="D441" s="135">
        <v>1</v>
      </c>
      <c r="E441" s="136"/>
      <c r="F441" s="137">
        <v>9.5</v>
      </c>
      <c r="G441" s="137">
        <v>9.5</v>
      </c>
      <c r="H441" s="6"/>
    </row>
    <row r="442" spans="1:8">
      <c r="A442" s="6"/>
      <c r="B442" s="6" t="s">
        <v>1079</v>
      </c>
      <c r="C442" s="134" t="s">
        <v>28</v>
      </c>
      <c r="D442" s="135">
        <v>9.5</v>
      </c>
      <c r="E442" s="136">
        <v>1</v>
      </c>
      <c r="F442" s="137">
        <v>9.5</v>
      </c>
      <c r="G442" s="137"/>
      <c r="H442" s="6"/>
    </row>
    <row r="443" spans="1:8">
      <c r="A443" s="6" t="s">
        <v>413</v>
      </c>
      <c r="B443" s="6" t="s">
        <v>142</v>
      </c>
      <c r="C443" s="134" t="s">
        <v>28</v>
      </c>
      <c r="D443" s="135">
        <v>28</v>
      </c>
      <c r="E443" s="136"/>
      <c r="F443" s="137">
        <v>5.72</v>
      </c>
      <c r="G443" s="137">
        <v>160.16</v>
      </c>
      <c r="H443" s="6"/>
    </row>
    <row r="444" spans="1:8">
      <c r="A444" s="6"/>
      <c r="B444" s="6" t="s">
        <v>1083</v>
      </c>
      <c r="C444" s="134" t="s">
        <v>28</v>
      </c>
      <c r="D444" s="135">
        <v>5.72</v>
      </c>
      <c r="E444" s="136">
        <v>1</v>
      </c>
      <c r="F444" s="137">
        <v>5.72</v>
      </c>
      <c r="G444" s="137"/>
      <c r="H444" s="6"/>
    </row>
    <row r="445" spans="1:8">
      <c r="A445" s="6">
        <v>92865</v>
      </c>
      <c r="B445" s="6" t="s">
        <v>133</v>
      </c>
      <c r="C445" s="134" t="s">
        <v>28</v>
      </c>
      <c r="D445" s="135">
        <v>7</v>
      </c>
      <c r="E445" s="136"/>
      <c r="F445" s="137">
        <v>6.53</v>
      </c>
      <c r="G445" s="137">
        <v>45.71</v>
      </c>
      <c r="H445" s="6"/>
    </row>
    <row r="446" spans="1:8">
      <c r="A446" s="6"/>
      <c r="B446" s="6" t="s">
        <v>1080</v>
      </c>
      <c r="C446" s="134" t="s">
        <v>259</v>
      </c>
      <c r="D446" s="135">
        <v>2.17</v>
      </c>
      <c r="E446" s="136">
        <v>1</v>
      </c>
      <c r="F446" s="137">
        <v>2.17</v>
      </c>
      <c r="G446" s="137"/>
      <c r="H446" s="6"/>
    </row>
    <row r="447" spans="1:8">
      <c r="A447" s="6"/>
      <c r="B447" s="6" t="s">
        <v>1029</v>
      </c>
      <c r="C447" s="134" t="s">
        <v>224</v>
      </c>
      <c r="D447" s="135">
        <v>13.51</v>
      </c>
      <c r="E447" s="136">
        <v>0.14299999999999999</v>
      </c>
      <c r="F447" s="137">
        <v>1.9319299999999999</v>
      </c>
      <c r="G447" s="137"/>
      <c r="H447" s="6"/>
    </row>
    <row r="448" spans="1:8">
      <c r="A448" s="6"/>
      <c r="B448" s="6" t="s">
        <v>1030</v>
      </c>
      <c r="C448" s="134" t="s">
        <v>224</v>
      </c>
      <c r="D448" s="135">
        <v>17.010000000000002</v>
      </c>
      <c r="E448" s="136">
        <v>0.14299999999999999</v>
      </c>
      <c r="F448" s="137">
        <v>2.4324300000000001</v>
      </c>
      <c r="G448" s="137"/>
      <c r="H448" s="6"/>
    </row>
    <row r="449" spans="1:8">
      <c r="A449" s="6" t="s">
        <v>887</v>
      </c>
      <c r="B449" s="6" t="s">
        <v>2777</v>
      </c>
      <c r="C449" s="134" t="s">
        <v>28</v>
      </c>
      <c r="D449" s="135">
        <v>6</v>
      </c>
      <c r="E449" s="136"/>
      <c r="F449" s="137">
        <v>9.25</v>
      </c>
      <c r="G449" s="137">
        <v>55.5</v>
      </c>
      <c r="H449" s="6"/>
    </row>
    <row r="450" spans="1:8">
      <c r="A450" s="6"/>
      <c r="B450" s="6" t="s">
        <v>2821</v>
      </c>
      <c r="C450" s="134" t="s">
        <v>28</v>
      </c>
      <c r="D450" s="135">
        <v>9.25</v>
      </c>
      <c r="E450" s="136">
        <v>1</v>
      </c>
      <c r="F450" s="137">
        <v>9.25</v>
      </c>
      <c r="G450" s="137"/>
      <c r="H450" s="6"/>
    </row>
    <row r="451" spans="1:8">
      <c r="A451" s="6" t="s">
        <v>889</v>
      </c>
      <c r="B451" s="6" t="s">
        <v>135</v>
      </c>
      <c r="C451" s="134" t="s">
        <v>54</v>
      </c>
      <c r="D451" s="135">
        <v>4</v>
      </c>
      <c r="E451" s="136"/>
      <c r="F451" s="137">
        <v>117.31</v>
      </c>
      <c r="G451" s="137">
        <v>469.24</v>
      </c>
      <c r="H451" s="6"/>
    </row>
    <row r="452" spans="1:8">
      <c r="A452" s="6"/>
      <c r="B452" s="6" t="s">
        <v>1081</v>
      </c>
      <c r="C452" s="134" t="s">
        <v>54</v>
      </c>
      <c r="D452" s="135">
        <v>117.31</v>
      </c>
      <c r="E452" s="136">
        <v>1</v>
      </c>
      <c r="F452" s="137">
        <v>117.31</v>
      </c>
      <c r="G452" s="137"/>
      <c r="H452" s="6"/>
    </row>
    <row r="453" spans="1:8">
      <c r="A453" s="6" t="s">
        <v>491</v>
      </c>
      <c r="B453" s="6" t="s">
        <v>137</v>
      </c>
      <c r="C453" s="134" t="s">
        <v>54</v>
      </c>
      <c r="D453" s="135">
        <v>3</v>
      </c>
      <c r="E453" s="136"/>
      <c r="F453" s="137">
        <v>91.55</v>
      </c>
      <c r="G453" s="137">
        <v>274.64999999999998</v>
      </c>
      <c r="H453" s="6"/>
    </row>
    <row r="454" spans="1:8">
      <c r="A454" s="6"/>
      <c r="B454" s="6" t="s">
        <v>1082</v>
      </c>
      <c r="C454" s="134" t="s">
        <v>54</v>
      </c>
      <c r="D454" s="135">
        <v>91.55</v>
      </c>
      <c r="E454" s="136">
        <v>1</v>
      </c>
      <c r="F454" s="137">
        <v>91.55</v>
      </c>
      <c r="G454" s="137"/>
      <c r="H454" s="6"/>
    </row>
    <row r="455" spans="1:8">
      <c r="A455" s="6" t="s">
        <v>154</v>
      </c>
      <c r="B455" s="6" t="s">
        <v>149</v>
      </c>
      <c r="C455" s="134" t="s">
        <v>28</v>
      </c>
      <c r="D455" s="135">
        <v>6</v>
      </c>
      <c r="E455" s="136"/>
      <c r="F455" s="137">
        <v>93.54</v>
      </c>
      <c r="G455" s="137">
        <v>561.24</v>
      </c>
      <c r="H455" s="6"/>
    </row>
    <row r="456" spans="1:8">
      <c r="A456" s="6"/>
      <c r="B456" s="6" t="s">
        <v>2822</v>
      </c>
      <c r="C456" s="134" t="s">
        <v>28</v>
      </c>
      <c r="D456" s="135">
        <v>93.54</v>
      </c>
      <c r="E456" s="136">
        <v>1</v>
      </c>
      <c r="F456" s="137">
        <v>93.54</v>
      </c>
      <c r="G456" s="137"/>
      <c r="H456" s="6"/>
    </row>
    <row r="457" spans="1:8">
      <c r="A457" s="6" t="s">
        <v>53</v>
      </c>
      <c r="B457" s="6" t="s">
        <v>153</v>
      </c>
      <c r="C457" s="134" t="s">
        <v>28</v>
      </c>
      <c r="D457" s="135">
        <v>1</v>
      </c>
      <c r="E457" s="136"/>
      <c r="F457" s="137">
        <v>3846.44</v>
      </c>
      <c r="G457" s="137">
        <v>3846.44</v>
      </c>
      <c r="H457" s="6"/>
    </row>
    <row r="458" spans="1:8">
      <c r="A458" s="6"/>
      <c r="B458" s="6" t="s">
        <v>2823</v>
      </c>
      <c r="C458" s="134" t="s">
        <v>28</v>
      </c>
      <c r="D458" s="135">
        <v>1103.8800000000001</v>
      </c>
      <c r="E458" s="136">
        <v>1</v>
      </c>
      <c r="F458" s="137">
        <v>1103.8800000000001</v>
      </c>
      <c r="G458" s="137"/>
      <c r="H458" s="6"/>
    </row>
    <row r="459" spans="1:8">
      <c r="A459" s="6"/>
      <c r="B459" s="6" t="s">
        <v>2824</v>
      </c>
      <c r="C459" s="134" t="s">
        <v>28</v>
      </c>
      <c r="D459" s="135">
        <v>9.58</v>
      </c>
      <c r="E459" s="136">
        <v>1</v>
      </c>
      <c r="F459" s="137">
        <v>9.58</v>
      </c>
      <c r="G459" s="137"/>
      <c r="H459" s="6"/>
    </row>
    <row r="460" spans="1:8">
      <c r="A460" s="6"/>
      <c r="B460" s="6" t="s">
        <v>2825</v>
      </c>
      <c r="C460" s="134" t="s">
        <v>28</v>
      </c>
      <c r="D460" s="135">
        <v>29.93</v>
      </c>
      <c r="E460" s="136">
        <v>1</v>
      </c>
      <c r="F460" s="137">
        <v>29.93</v>
      </c>
      <c r="G460" s="137"/>
      <c r="H460" s="6"/>
    </row>
    <row r="461" spans="1:8">
      <c r="A461" s="6"/>
      <c r="B461" s="6" t="s">
        <v>2826</v>
      </c>
      <c r="C461" s="134" t="s">
        <v>28</v>
      </c>
      <c r="D461" s="135">
        <v>23.91</v>
      </c>
      <c r="E461" s="136">
        <v>1</v>
      </c>
      <c r="F461" s="137">
        <v>23.91</v>
      </c>
      <c r="G461" s="137"/>
      <c r="H461" s="6"/>
    </row>
    <row r="462" spans="1:8">
      <c r="A462" s="6"/>
      <c r="B462" s="6" t="s">
        <v>2827</v>
      </c>
      <c r="C462" s="134" t="s">
        <v>52</v>
      </c>
      <c r="D462" s="135">
        <v>34.28</v>
      </c>
      <c r="E462" s="136">
        <v>1</v>
      </c>
      <c r="F462" s="137">
        <v>34.28</v>
      </c>
      <c r="G462" s="137"/>
      <c r="H462" s="6"/>
    </row>
    <row r="463" spans="1:8">
      <c r="A463" s="6"/>
      <c r="B463" s="6" t="s">
        <v>2828</v>
      </c>
      <c r="C463" s="134" t="s">
        <v>28</v>
      </c>
      <c r="D463" s="135">
        <v>5.63</v>
      </c>
      <c r="E463" s="136">
        <v>1</v>
      </c>
      <c r="F463" s="137">
        <v>5.63</v>
      </c>
      <c r="G463" s="137"/>
      <c r="H463" s="6"/>
    </row>
    <row r="464" spans="1:8">
      <c r="A464" s="6"/>
      <c r="B464" s="6" t="s">
        <v>2829</v>
      </c>
      <c r="C464" s="134" t="s">
        <v>28</v>
      </c>
      <c r="D464" s="135">
        <v>39.450000000000003</v>
      </c>
      <c r="E464" s="136">
        <v>1</v>
      </c>
      <c r="F464" s="137">
        <v>39.450000000000003</v>
      </c>
      <c r="G464" s="137"/>
      <c r="H464" s="6"/>
    </row>
    <row r="465" spans="1:8">
      <c r="A465" s="6"/>
      <c r="B465" s="6" t="s">
        <v>2830</v>
      </c>
      <c r="C465" s="134" t="s">
        <v>282</v>
      </c>
      <c r="D465" s="135">
        <v>12.55</v>
      </c>
      <c r="E465" s="136">
        <v>0.5</v>
      </c>
      <c r="F465" s="137">
        <v>6.2750000000000004</v>
      </c>
      <c r="G465" s="137"/>
      <c r="H465" s="6"/>
    </row>
    <row r="466" spans="1:8">
      <c r="A466" s="6"/>
      <c r="B466" s="6" t="s">
        <v>2831</v>
      </c>
      <c r="C466" s="134" t="s">
        <v>28</v>
      </c>
      <c r="D466" s="135">
        <v>86.8</v>
      </c>
      <c r="E466" s="136">
        <v>1</v>
      </c>
      <c r="F466" s="137">
        <v>86.8</v>
      </c>
      <c r="G466" s="137"/>
      <c r="H466" s="6"/>
    </row>
    <row r="467" spans="1:8">
      <c r="A467" s="6"/>
      <c r="B467" s="6" t="s">
        <v>2832</v>
      </c>
      <c r="C467" s="134" t="s">
        <v>28</v>
      </c>
      <c r="D467" s="135">
        <v>44.57</v>
      </c>
      <c r="E467" s="136">
        <v>2</v>
      </c>
      <c r="F467" s="137">
        <v>89.14</v>
      </c>
      <c r="G467" s="137"/>
      <c r="H467" s="6"/>
    </row>
    <row r="468" spans="1:8">
      <c r="A468" s="6"/>
      <c r="B468" s="6" t="s">
        <v>2833</v>
      </c>
      <c r="C468" s="134" t="s">
        <v>28</v>
      </c>
      <c r="D468" s="135">
        <v>5.5</v>
      </c>
      <c r="E468" s="136">
        <v>4</v>
      </c>
      <c r="F468" s="137">
        <v>22</v>
      </c>
      <c r="G468" s="137"/>
      <c r="H468" s="6"/>
    </row>
    <row r="469" spans="1:8">
      <c r="A469" s="6"/>
      <c r="B469" s="6" t="s">
        <v>2813</v>
      </c>
      <c r="C469" s="134" t="s">
        <v>28</v>
      </c>
      <c r="D469" s="135">
        <v>118.41</v>
      </c>
      <c r="E469" s="136">
        <v>1</v>
      </c>
      <c r="F469" s="137">
        <v>118.41</v>
      </c>
      <c r="G469" s="137"/>
      <c r="H469" s="6"/>
    </row>
    <row r="470" spans="1:8">
      <c r="A470" s="6"/>
      <c r="B470" s="6" t="s">
        <v>2834</v>
      </c>
      <c r="C470" s="134" t="s">
        <v>28</v>
      </c>
      <c r="D470" s="135">
        <v>12.16</v>
      </c>
      <c r="E470" s="136">
        <v>2</v>
      </c>
      <c r="F470" s="137">
        <v>24.32</v>
      </c>
      <c r="G470" s="137"/>
      <c r="H470" s="6"/>
    </row>
    <row r="471" spans="1:8">
      <c r="A471" s="6"/>
      <c r="B471" s="6" t="s">
        <v>2835</v>
      </c>
      <c r="C471" s="134" t="s">
        <v>28</v>
      </c>
      <c r="D471" s="135">
        <v>10.93</v>
      </c>
      <c r="E471" s="136">
        <v>3</v>
      </c>
      <c r="F471" s="137">
        <v>32.79</v>
      </c>
      <c r="G471" s="137"/>
      <c r="H471" s="6"/>
    </row>
    <row r="472" spans="1:8">
      <c r="A472" s="6"/>
      <c r="B472" s="6" t="s">
        <v>2836</v>
      </c>
      <c r="C472" s="134" t="s">
        <v>28</v>
      </c>
      <c r="D472" s="135">
        <v>10.38</v>
      </c>
      <c r="E472" s="136">
        <v>1</v>
      </c>
      <c r="F472" s="137">
        <v>10.38</v>
      </c>
      <c r="G472" s="137"/>
      <c r="H472" s="6"/>
    </row>
    <row r="473" spans="1:8">
      <c r="A473" s="6"/>
      <c r="B473" s="6" t="s">
        <v>2837</v>
      </c>
      <c r="C473" s="134" t="s">
        <v>28</v>
      </c>
      <c r="D473" s="135">
        <v>38.86</v>
      </c>
      <c r="E473" s="136">
        <v>1</v>
      </c>
      <c r="F473" s="137">
        <v>38.86</v>
      </c>
      <c r="G473" s="137"/>
      <c r="H473" s="6"/>
    </row>
    <row r="474" spans="1:8">
      <c r="A474" s="6"/>
      <c r="B474" s="6" t="s">
        <v>2838</v>
      </c>
      <c r="C474" s="134" t="s">
        <v>54</v>
      </c>
      <c r="D474" s="135">
        <v>950</v>
      </c>
      <c r="E474" s="136">
        <v>1</v>
      </c>
      <c r="F474" s="137">
        <v>950</v>
      </c>
      <c r="G474" s="137"/>
      <c r="H474" s="6"/>
    </row>
    <row r="475" spans="1:8">
      <c r="A475" s="6"/>
      <c r="B475" s="6" t="s">
        <v>1029</v>
      </c>
      <c r="C475" s="134" t="s">
        <v>224</v>
      </c>
      <c r="D475" s="135">
        <v>13.51</v>
      </c>
      <c r="E475" s="136">
        <v>40</v>
      </c>
      <c r="F475" s="137">
        <v>540.4</v>
      </c>
      <c r="G475" s="137"/>
      <c r="H475" s="6"/>
    </row>
    <row r="476" spans="1:8">
      <c r="A476" s="6"/>
      <c r="B476" s="6" t="s">
        <v>1030</v>
      </c>
      <c r="C476" s="134" t="s">
        <v>224</v>
      </c>
      <c r="D476" s="135">
        <v>17.010000000000002</v>
      </c>
      <c r="E476" s="136">
        <v>40</v>
      </c>
      <c r="F476" s="137">
        <v>680.4</v>
      </c>
      <c r="G476" s="137"/>
      <c r="H476" s="6"/>
    </row>
    <row r="477" spans="1:8">
      <c r="A477" s="6" t="s">
        <v>139</v>
      </c>
      <c r="B477" s="6" t="s">
        <v>157</v>
      </c>
      <c r="C477" s="134" t="s">
        <v>28</v>
      </c>
      <c r="D477" s="135">
        <v>3</v>
      </c>
      <c r="E477" s="136"/>
      <c r="F477" s="137">
        <v>25</v>
      </c>
      <c r="G477" s="137">
        <v>75</v>
      </c>
      <c r="H477" s="6"/>
    </row>
    <row r="478" spans="1:8">
      <c r="A478" s="6"/>
      <c r="B478" s="6" t="s">
        <v>2839</v>
      </c>
      <c r="C478" s="134" t="s">
        <v>28</v>
      </c>
      <c r="D478" s="135">
        <v>25</v>
      </c>
      <c r="E478" s="136">
        <v>1</v>
      </c>
      <c r="F478" s="137">
        <v>25</v>
      </c>
      <c r="G478" s="137"/>
      <c r="H478" s="6"/>
    </row>
    <row r="479" spans="1:8">
      <c r="A479" s="72"/>
      <c r="B479" s="73" t="s">
        <v>158</v>
      </c>
      <c r="C479" s="74"/>
      <c r="D479" s="75"/>
      <c r="E479" s="76"/>
      <c r="F479" s="77"/>
      <c r="G479" s="77">
        <f>G480</f>
        <v>452419.96770000004</v>
      </c>
      <c r="H479" s="3" t="s">
        <v>159</v>
      </c>
    </row>
    <row r="480" spans="1:8">
      <c r="A480" s="78"/>
      <c r="B480" s="79" t="s">
        <v>160</v>
      </c>
      <c r="C480" s="80"/>
      <c r="D480" s="81"/>
      <c r="E480" s="82"/>
      <c r="F480" s="83"/>
      <c r="G480" s="83">
        <f>G481+G677</f>
        <v>452419.96770000004</v>
      </c>
      <c r="H480" s="4" t="s">
        <v>161</v>
      </c>
    </row>
    <row r="481" spans="1:8">
      <c r="A481" s="96"/>
      <c r="B481" s="97" t="s">
        <v>162</v>
      </c>
      <c r="C481" s="98"/>
      <c r="D481" s="99"/>
      <c r="E481" s="100"/>
      <c r="F481" s="101"/>
      <c r="G481" s="101">
        <f>G482+G513+G563+G570+G590+G637+G666+G671</f>
        <v>313037.80770000006</v>
      </c>
      <c r="H481" s="7" t="s">
        <v>163</v>
      </c>
    </row>
    <row r="482" spans="1:8">
      <c r="A482" s="84"/>
      <c r="B482" s="85" t="s">
        <v>15</v>
      </c>
      <c r="C482" s="86"/>
      <c r="D482" s="87"/>
      <c r="E482" s="88"/>
      <c r="F482" s="89"/>
      <c r="G482" s="89">
        <f>G483+G490+G498+G504+G510</f>
        <v>17909.11</v>
      </c>
      <c r="H482" s="5" t="s">
        <v>164</v>
      </c>
    </row>
    <row r="483" spans="1:8">
      <c r="A483" s="90" t="s">
        <v>165</v>
      </c>
      <c r="B483" s="91" t="s">
        <v>166</v>
      </c>
      <c r="C483" s="92" t="s">
        <v>19</v>
      </c>
      <c r="D483" s="93">
        <v>1025</v>
      </c>
      <c r="E483" s="94"/>
      <c r="F483" s="95">
        <v>17.059999999999999</v>
      </c>
      <c r="G483" s="95">
        <f>D483*F483</f>
        <v>17486.5</v>
      </c>
      <c r="H483" s="6" t="s">
        <v>164</v>
      </c>
    </row>
    <row r="484" spans="1:8">
      <c r="A484" s="90"/>
      <c r="B484" s="91" t="s">
        <v>915</v>
      </c>
      <c r="C484" s="92" t="s">
        <v>254</v>
      </c>
      <c r="D484" s="93">
        <v>4.8600000000000003</v>
      </c>
      <c r="E484" s="94">
        <v>0.06</v>
      </c>
      <c r="F484" s="95">
        <v>0.29160000000000003</v>
      </c>
      <c r="G484" s="95"/>
      <c r="H484" s="6"/>
    </row>
    <row r="485" spans="1:8">
      <c r="A485" s="90"/>
      <c r="B485" s="91" t="s">
        <v>1086</v>
      </c>
      <c r="C485" s="92" t="s">
        <v>254</v>
      </c>
      <c r="D485" s="93">
        <v>2.5</v>
      </c>
      <c r="E485" s="94">
        <v>0.2</v>
      </c>
      <c r="F485" s="95">
        <v>0.5</v>
      </c>
      <c r="G485" s="95"/>
      <c r="H485" s="6"/>
    </row>
    <row r="486" spans="1:8">
      <c r="A486" s="90"/>
      <c r="B486" s="91" t="s">
        <v>1087</v>
      </c>
      <c r="C486" s="92" t="s">
        <v>1007</v>
      </c>
      <c r="D486" s="93">
        <v>7.93</v>
      </c>
      <c r="E486" s="94">
        <v>0.01</v>
      </c>
      <c r="F486" s="95">
        <v>7.9299999999999995E-2</v>
      </c>
      <c r="G486" s="95"/>
      <c r="H486" s="6"/>
    </row>
    <row r="487" spans="1:8">
      <c r="A487" s="90"/>
      <c r="B487" s="91" t="s">
        <v>1088</v>
      </c>
      <c r="C487" s="92" t="s">
        <v>918</v>
      </c>
      <c r="D487" s="93">
        <v>1.62</v>
      </c>
      <c r="E487" s="94">
        <v>1.1000000000000001</v>
      </c>
      <c r="F487" s="95">
        <v>1.782</v>
      </c>
      <c r="G487" s="95"/>
      <c r="H487" s="6"/>
    </row>
    <row r="488" spans="1:8">
      <c r="A488" s="90"/>
      <c r="B488" s="91" t="s">
        <v>1089</v>
      </c>
      <c r="C488" s="92" t="s">
        <v>224</v>
      </c>
      <c r="D488" s="93">
        <v>13.33</v>
      </c>
      <c r="E488" s="94">
        <v>0.53</v>
      </c>
      <c r="F488" s="95">
        <v>7.0648999999999997</v>
      </c>
      <c r="G488" s="95"/>
      <c r="H488" s="6"/>
    </row>
    <row r="489" spans="1:8">
      <c r="A489" s="90"/>
      <c r="B489" s="91" t="s">
        <v>1008</v>
      </c>
      <c r="C489" s="92" t="s">
        <v>224</v>
      </c>
      <c r="D489" s="93">
        <v>16.73</v>
      </c>
      <c r="E489" s="94">
        <v>0.44</v>
      </c>
      <c r="F489" s="95">
        <v>7.3612000000000002</v>
      </c>
      <c r="G489" s="95"/>
      <c r="H489" s="6"/>
    </row>
    <row r="490" spans="1:8">
      <c r="A490" s="90" t="s">
        <v>167</v>
      </c>
      <c r="B490" s="91" t="s">
        <v>168</v>
      </c>
      <c r="C490" s="92" t="s">
        <v>52</v>
      </c>
      <c r="D490" s="93">
        <v>17</v>
      </c>
      <c r="E490" s="94"/>
      <c r="F490" s="95">
        <v>2.02</v>
      </c>
      <c r="G490" s="95">
        <f>D490*F490</f>
        <v>34.340000000000003</v>
      </c>
      <c r="H490" s="6" t="s">
        <v>164</v>
      </c>
    </row>
    <row r="491" spans="1:8">
      <c r="A491" s="90"/>
      <c r="B491" s="91" t="s">
        <v>1090</v>
      </c>
      <c r="C491" s="92" t="s">
        <v>254</v>
      </c>
      <c r="D491" s="93">
        <v>0.93</v>
      </c>
      <c r="E491" s="94">
        <v>0.3</v>
      </c>
      <c r="F491" s="95">
        <v>0.27900000000000003</v>
      </c>
      <c r="G491" s="95"/>
      <c r="H491" s="6"/>
    </row>
    <row r="492" spans="1:8">
      <c r="A492" s="90"/>
      <c r="B492" s="91" t="s">
        <v>1091</v>
      </c>
      <c r="C492" s="92" t="s">
        <v>1092</v>
      </c>
      <c r="D492" s="93">
        <v>0.68</v>
      </c>
      <c r="E492" s="94">
        <v>0.24</v>
      </c>
      <c r="F492" s="95">
        <v>0.16320000000000001</v>
      </c>
      <c r="G492" s="95"/>
      <c r="H492" s="6"/>
    </row>
    <row r="493" spans="1:8">
      <c r="A493" s="90"/>
      <c r="B493" s="91" t="s">
        <v>1093</v>
      </c>
      <c r="C493" s="92" t="s">
        <v>259</v>
      </c>
      <c r="D493" s="93">
        <v>5.17</v>
      </c>
      <c r="E493" s="94">
        <v>8.9999999999999993E-3</v>
      </c>
      <c r="F493" s="95">
        <v>4.6530000000000002E-2</v>
      </c>
      <c r="G493" s="95"/>
      <c r="H493" s="6"/>
    </row>
    <row r="494" spans="1:8">
      <c r="A494" s="90"/>
      <c r="B494" s="91" t="s">
        <v>1094</v>
      </c>
      <c r="C494" s="92" t="s">
        <v>259</v>
      </c>
      <c r="D494" s="93">
        <v>4.33</v>
      </c>
      <c r="E494" s="94">
        <v>8.9999999999999993E-3</v>
      </c>
      <c r="F494" s="95">
        <v>3.8969999999999998E-2</v>
      </c>
      <c r="G494" s="95"/>
      <c r="H494" s="6"/>
    </row>
    <row r="495" spans="1:8">
      <c r="A495" s="90"/>
      <c r="B495" s="91" t="s">
        <v>1095</v>
      </c>
      <c r="C495" s="92" t="s">
        <v>259</v>
      </c>
      <c r="D495" s="93">
        <v>8.35</v>
      </c>
      <c r="E495" s="94">
        <v>8.9999999999999993E-3</v>
      </c>
      <c r="F495" s="95">
        <v>7.5149999999999995E-2</v>
      </c>
      <c r="G495" s="95"/>
      <c r="H495" s="6"/>
    </row>
    <row r="496" spans="1:8">
      <c r="A496" s="90"/>
      <c r="B496" s="91" t="s">
        <v>1030</v>
      </c>
      <c r="C496" s="92" t="s">
        <v>224</v>
      </c>
      <c r="D496" s="93">
        <v>17.010000000000002</v>
      </c>
      <c r="E496" s="94">
        <v>0.05</v>
      </c>
      <c r="F496" s="95">
        <v>0.85050000000000003</v>
      </c>
      <c r="G496" s="95"/>
      <c r="H496" s="6"/>
    </row>
    <row r="497" spans="1:8">
      <c r="A497" s="90"/>
      <c r="B497" s="91" t="s">
        <v>1009</v>
      </c>
      <c r="C497" s="92" t="s">
        <v>224</v>
      </c>
      <c r="D497" s="93">
        <v>12.04</v>
      </c>
      <c r="E497" s="94">
        <v>0.05</v>
      </c>
      <c r="F497" s="95">
        <v>0.60199999999999998</v>
      </c>
      <c r="G497" s="95"/>
      <c r="H497" s="6"/>
    </row>
    <row r="498" spans="1:8">
      <c r="A498" s="90" t="s">
        <v>169</v>
      </c>
      <c r="B498" s="91" t="s">
        <v>170</v>
      </c>
      <c r="C498" s="92" t="s">
        <v>19</v>
      </c>
      <c r="D498" s="93">
        <v>4</v>
      </c>
      <c r="E498" s="94"/>
      <c r="F498" s="95">
        <v>48.95</v>
      </c>
      <c r="G498" s="95">
        <f>D498*F498</f>
        <v>195.8</v>
      </c>
      <c r="H498" s="6" t="s">
        <v>164</v>
      </c>
    </row>
    <row r="499" spans="1:8">
      <c r="A499" s="90"/>
      <c r="B499" s="91" t="s">
        <v>1096</v>
      </c>
      <c r="C499" s="92" t="s">
        <v>254</v>
      </c>
      <c r="D499" s="93">
        <v>19.190000000000001</v>
      </c>
      <c r="E499" s="94">
        <v>0.76190000000000002</v>
      </c>
      <c r="F499" s="95">
        <v>14.620861</v>
      </c>
      <c r="G499" s="95"/>
      <c r="H499" s="6"/>
    </row>
    <row r="500" spans="1:8">
      <c r="A500" s="90"/>
      <c r="B500" s="91" t="s">
        <v>1087</v>
      </c>
      <c r="C500" s="92" t="s">
        <v>1007</v>
      </c>
      <c r="D500" s="93">
        <v>7.93</v>
      </c>
      <c r="E500" s="94">
        <v>0.2</v>
      </c>
      <c r="F500" s="95">
        <v>1.5860000000000001</v>
      </c>
      <c r="G500" s="95"/>
      <c r="H500" s="6"/>
    </row>
    <row r="501" spans="1:8">
      <c r="A501" s="90"/>
      <c r="B501" s="91" t="s">
        <v>1097</v>
      </c>
      <c r="C501" s="92" t="s">
        <v>254</v>
      </c>
      <c r="D501" s="93">
        <v>14.79</v>
      </c>
      <c r="E501" s="94">
        <v>0.42849999999999999</v>
      </c>
      <c r="F501" s="95">
        <v>6.3375149999999998</v>
      </c>
      <c r="G501" s="95"/>
      <c r="H501" s="6"/>
    </row>
    <row r="502" spans="1:8">
      <c r="A502" s="90"/>
      <c r="B502" s="91" t="s">
        <v>1008</v>
      </c>
      <c r="C502" s="92" t="s">
        <v>224</v>
      </c>
      <c r="D502" s="93">
        <v>16.73</v>
      </c>
      <c r="E502" s="94">
        <v>0.5</v>
      </c>
      <c r="F502" s="95">
        <v>8.3650000000000002</v>
      </c>
      <c r="G502" s="95"/>
      <c r="H502" s="6"/>
    </row>
    <row r="503" spans="1:8">
      <c r="A503" s="90"/>
      <c r="B503" s="91" t="s">
        <v>1009</v>
      </c>
      <c r="C503" s="92" t="s">
        <v>224</v>
      </c>
      <c r="D503" s="93">
        <v>12.04</v>
      </c>
      <c r="E503" s="94">
        <v>1.5</v>
      </c>
      <c r="F503" s="95">
        <v>18.059999999999999</v>
      </c>
      <c r="G503" s="95"/>
      <c r="H503" s="6"/>
    </row>
    <row r="504" spans="1:8">
      <c r="A504" s="90" t="s">
        <v>171</v>
      </c>
      <c r="B504" s="91" t="s">
        <v>172</v>
      </c>
      <c r="C504" s="92" t="s">
        <v>19</v>
      </c>
      <c r="D504" s="93">
        <v>4</v>
      </c>
      <c r="E504" s="94"/>
      <c r="F504" s="95">
        <v>45.68</v>
      </c>
      <c r="G504" s="95">
        <f>D504*F504</f>
        <v>182.72</v>
      </c>
      <c r="H504" s="6" t="s">
        <v>164</v>
      </c>
    </row>
    <row r="505" spans="1:8">
      <c r="A505" s="90"/>
      <c r="B505" s="91" t="s">
        <v>915</v>
      </c>
      <c r="C505" s="92" t="s">
        <v>254</v>
      </c>
      <c r="D505" s="93">
        <v>4.8600000000000003</v>
      </c>
      <c r="E505" s="94">
        <v>0.8</v>
      </c>
      <c r="F505" s="95">
        <v>3.8879999999999999</v>
      </c>
      <c r="G505" s="95"/>
      <c r="H505" s="6"/>
    </row>
    <row r="506" spans="1:8">
      <c r="A506" s="90"/>
      <c r="B506" s="91" t="s">
        <v>1087</v>
      </c>
      <c r="C506" s="92" t="s">
        <v>1007</v>
      </c>
      <c r="D506" s="93">
        <v>7.93</v>
      </c>
      <c r="E506" s="94">
        <v>0.2</v>
      </c>
      <c r="F506" s="95">
        <v>1.5860000000000001</v>
      </c>
      <c r="G506" s="95"/>
      <c r="H506" s="6"/>
    </row>
    <row r="507" spans="1:8">
      <c r="A507" s="90"/>
      <c r="B507" s="91" t="s">
        <v>1097</v>
      </c>
      <c r="C507" s="92" t="s">
        <v>254</v>
      </c>
      <c r="D507" s="93">
        <v>14.79</v>
      </c>
      <c r="E507" s="94">
        <v>0.93330000000000002</v>
      </c>
      <c r="F507" s="95">
        <v>13.803507</v>
      </c>
      <c r="G507" s="95"/>
      <c r="H507" s="6"/>
    </row>
    <row r="508" spans="1:8">
      <c r="A508" s="90"/>
      <c r="B508" s="91" t="s">
        <v>1008</v>
      </c>
      <c r="C508" s="92" t="s">
        <v>224</v>
      </c>
      <c r="D508" s="93">
        <v>16.73</v>
      </c>
      <c r="E508" s="94">
        <v>0.5</v>
      </c>
      <c r="F508" s="95">
        <v>8.3650000000000002</v>
      </c>
      <c r="G508" s="95"/>
      <c r="H508" s="6"/>
    </row>
    <row r="509" spans="1:8">
      <c r="A509" s="90"/>
      <c r="B509" s="91" t="s">
        <v>1009</v>
      </c>
      <c r="C509" s="92" t="s">
        <v>224</v>
      </c>
      <c r="D509" s="93">
        <v>12.04</v>
      </c>
      <c r="E509" s="94">
        <v>1.5</v>
      </c>
      <c r="F509" s="95">
        <v>18.059999999999999</v>
      </c>
      <c r="G509" s="95"/>
      <c r="H509" s="6"/>
    </row>
    <row r="510" spans="1:8">
      <c r="A510" s="90" t="s">
        <v>173</v>
      </c>
      <c r="B510" s="91" t="s">
        <v>174</v>
      </c>
      <c r="C510" s="92" t="s">
        <v>28</v>
      </c>
      <c r="D510" s="93">
        <v>13</v>
      </c>
      <c r="E510" s="94"/>
      <c r="F510" s="95">
        <v>0.75</v>
      </c>
      <c r="G510" s="95">
        <f>D510*F510</f>
        <v>9.75</v>
      </c>
      <c r="H510" s="6" t="s">
        <v>164</v>
      </c>
    </row>
    <row r="511" spans="1:8">
      <c r="A511" s="90"/>
      <c r="B511" s="91" t="s">
        <v>1098</v>
      </c>
      <c r="C511" s="92" t="s">
        <v>224</v>
      </c>
      <c r="D511" s="93">
        <v>12.01</v>
      </c>
      <c r="E511" s="94">
        <v>0.05</v>
      </c>
      <c r="F511" s="95">
        <f>D511*E511</f>
        <v>0.60050000000000003</v>
      </c>
      <c r="G511" s="95"/>
      <c r="H511" s="6"/>
    </row>
    <row r="512" spans="1:8">
      <c r="A512" s="90"/>
      <c r="B512" s="91" t="s">
        <v>1099</v>
      </c>
      <c r="C512" s="92" t="s">
        <v>28</v>
      </c>
      <c r="D512" s="93">
        <v>27.48</v>
      </c>
      <c r="E512" s="94">
        <v>5.5999999999999999E-3</v>
      </c>
      <c r="F512" s="95">
        <f>D512*E512</f>
        <v>0.153888</v>
      </c>
      <c r="G512" s="95"/>
      <c r="H512" s="6"/>
    </row>
    <row r="513" spans="1:8">
      <c r="A513" s="84"/>
      <c r="B513" s="85" t="s">
        <v>43</v>
      </c>
      <c r="C513" s="86"/>
      <c r="D513" s="87"/>
      <c r="E513" s="88"/>
      <c r="F513" s="89"/>
      <c r="G513" s="89">
        <f>SUM(G514:G562)</f>
        <v>124535.66</v>
      </c>
      <c r="H513" s="5" t="s">
        <v>175</v>
      </c>
    </row>
    <row r="514" spans="1:8">
      <c r="A514" s="90" t="s">
        <v>176</v>
      </c>
      <c r="B514" s="91" t="s">
        <v>177</v>
      </c>
      <c r="C514" s="92" t="s">
        <v>47</v>
      </c>
      <c r="D514" s="93">
        <v>486</v>
      </c>
      <c r="E514" s="94"/>
      <c r="F514" s="95">
        <v>47.63</v>
      </c>
      <c r="G514" s="95">
        <v>23148.18</v>
      </c>
      <c r="H514" s="6" t="s">
        <v>175</v>
      </c>
    </row>
    <row r="515" spans="1:8">
      <c r="A515" s="90"/>
      <c r="B515" s="91" t="s">
        <v>1009</v>
      </c>
      <c r="C515" s="92" t="s">
        <v>224</v>
      </c>
      <c r="D515" s="93">
        <v>12.04</v>
      </c>
      <c r="E515" s="94">
        <v>3.956</v>
      </c>
      <c r="F515" s="95">
        <v>47.630240000000001</v>
      </c>
      <c r="G515" s="95"/>
      <c r="H515" s="6"/>
    </row>
    <row r="516" spans="1:8">
      <c r="A516" s="90" t="s">
        <v>178</v>
      </c>
      <c r="B516" s="91" t="s">
        <v>179</v>
      </c>
      <c r="C516" s="92" t="s">
        <v>47</v>
      </c>
      <c r="D516" s="93">
        <v>1703</v>
      </c>
      <c r="E516" s="94"/>
      <c r="F516" s="95">
        <v>8.73</v>
      </c>
      <c r="G516" s="95">
        <f>D516*F516</f>
        <v>14867.19</v>
      </c>
      <c r="H516" s="6" t="s">
        <v>175</v>
      </c>
    </row>
    <row r="517" spans="1:8">
      <c r="A517" s="90"/>
      <c r="B517" s="91" t="s">
        <v>1100</v>
      </c>
      <c r="C517" s="92" t="s">
        <v>1023</v>
      </c>
      <c r="D517" s="93">
        <v>85.04</v>
      </c>
      <c r="E517" s="94">
        <v>6.6000000000000003E-2</v>
      </c>
      <c r="F517" s="95">
        <v>5.6126399999999999</v>
      </c>
      <c r="G517" s="95"/>
      <c r="H517" s="6"/>
    </row>
    <row r="518" spans="1:8">
      <c r="A518" s="90"/>
      <c r="B518" s="91" t="s">
        <v>1101</v>
      </c>
      <c r="C518" s="92" t="s">
        <v>1025</v>
      </c>
      <c r="D518" s="93">
        <v>30.52</v>
      </c>
      <c r="E518" s="94">
        <v>4.9000000000000002E-2</v>
      </c>
      <c r="F518" s="95">
        <v>1.4954799999999999</v>
      </c>
      <c r="G518" s="95"/>
      <c r="H518" s="6"/>
    </row>
    <row r="519" spans="1:8">
      <c r="A519" s="90"/>
      <c r="B519" s="91" t="s">
        <v>1009</v>
      </c>
      <c r="C519" s="92" t="s">
        <v>224</v>
      </c>
      <c r="D519" s="93">
        <v>12.04</v>
      </c>
      <c r="E519" s="94">
        <v>0.13600000000000001</v>
      </c>
      <c r="F519" s="95">
        <v>1.63744</v>
      </c>
      <c r="G519" s="95"/>
      <c r="H519" s="6"/>
    </row>
    <row r="520" spans="1:8">
      <c r="A520" s="90" t="s">
        <v>180</v>
      </c>
      <c r="B520" s="91" t="s">
        <v>181</v>
      </c>
      <c r="C520" s="92" t="s">
        <v>47</v>
      </c>
      <c r="D520" s="93">
        <v>120</v>
      </c>
      <c r="E520" s="94"/>
      <c r="F520" s="95">
        <v>7.83</v>
      </c>
      <c r="G520" s="95">
        <f>D520*F520</f>
        <v>939.6</v>
      </c>
      <c r="H520" s="6" t="s">
        <v>175</v>
      </c>
    </row>
    <row r="521" spans="1:8">
      <c r="A521" s="90"/>
      <c r="B521" s="91" t="s">
        <v>1100</v>
      </c>
      <c r="C521" s="92" t="s">
        <v>1023</v>
      </c>
      <c r="D521" s="93">
        <v>85.04</v>
      </c>
      <c r="E521" s="94">
        <v>5.8999999999999997E-2</v>
      </c>
      <c r="F521" s="95">
        <v>5.01736</v>
      </c>
      <c r="G521" s="95"/>
      <c r="H521" s="6"/>
    </row>
    <row r="522" spans="1:8">
      <c r="A522" s="90"/>
      <c r="B522" s="91" t="s">
        <v>1101</v>
      </c>
      <c r="C522" s="92" t="s">
        <v>1025</v>
      </c>
      <c r="D522" s="93">
        <v>30.52</v>
      </c>
      <c r="E522" s="94">
        <v>4.3999999999999997E-2</v>
      </c>
      <c r="F522" s="95">
        <v>1.3428800000000001</v>
      </c>
      <c r="G522" s="95"/>
      <c r="H522" s="6"/>
    </row>
    <row r="523" spans="1:8">
      <c r="A523" s="90"/>
      <c r="B523" s="91" t="s">
        <v>1009</v>
      </c>
      <c r="C523" s="92" t="s">
        <v>224</v>
      </c>
      <c r="D523" s="93">
        <v>12.04</v>
      </c>
      <c r="E523" s="94">
        <v>0.123</v>
      </c>
      <c r="F523" s="95">
        <v>1.48092</v>
      </c>
      <c r="G523" s="95"/>
      <c r="H523" s="6"/>
    </row>
    <row r="524" spans="1:8">
      <c r="A524" s="90" t="s">
        <v>182</v>
      </c>
      <c r="B524" s="91" t="s">
        <v>183</v>
      </c>
      <c r="C524" s="92" t="s">
        <v>47</v>
      </c>
      <c r="D524" s="93">
        <v>122</v>
      </c>
      <c r="E524" s="94"/>
      <c r="F524" s="95">
        <v>155.97</v>
      </c>
      <c r="G524" s="95">
        <f>D524*F524</f>
        <v>19028.34</v>
      </c>
      <c r="H524" s="6" t="s">
        <v>175</v>
      </c>
    </row>
    <row r="525" spans="1:8">
      <c r="A525" s="90"/>
      <c r="B525" s="91" t="s">
        <v>1102</v>
      </c>
      <c r="C525" s="92" t="s">
        <v>52</v>
      </c>
      <c r="D525" s="93">
        <v>21.88</v>
      </c>
      <c r="E525" s="94">
        <v>0.06</v>
      </c>
      <c r="F525" s="95">
        <f>D525*E525</f>
        <v>1.3128</v>
      </c>
      <c r="G525" s="95"/>
      <c r="H525" s="6"/>
    </row>
    <row r="526" spans="1:8">
      <c r="A526" s="90"/>
      <c r="B526" s="91" t="s">
        <v>1103</v>
      </c>
      <c r="C526" s="92" t="s">
        <v>28</v>
      </c>
      <c r="D526" s="93">
        <v>28.1</v>
      </c>
      <c r="E526" s="94">
        <v>4.4999999999999997E-3</v>
      </c>
      <c r="F526" s="95">
        <f t="shared" ref="F526:F536" si="0">D526*E526</f>
        <v>0.12645000000000001</v>
      </c>
      <c r="G526" s="95"/>
      <c r="H526" s="6"/>
    </row>
    <row r="527" spans="1:8">
      <c r="A527" s="90"/>
      <c r="B527" s="91" t="s">
        <v>1104</v>
      </c>
      <c r="C527" s="92" t="s">
        <v>28</v>
      </c>
      <c r="D527" s="93">
        <v>17.72</v>
      </c>
      <c r="E527" s="94">
        <v>4.4999999999999997E-3</v>
      </c>
      <c r="F527" s="95">
        <f t="shared" si="0"/>
        <v>7.9739999999999991E-2</v>
      </c>
      <c r="G527" s="95"/>
      <c r="H527" s="6"/>
    </row>
    <row r="528" spans="1:8">
      <c r="A528" s="90"/>
      <c r="B528" s="91" t="s">
        <v>1105</v>
      </c>
      <c r="C528" s="92" t="s">
        <v>28</v>
      </c>
      <c r="D528" s="93">
        <v>86</v>
      </c>
      <c r="E528" s="94">
        <v>3.4499999999999999E-3</v>
      </c>
      <c r="F528" s="95">
        <f t="shared" si="0"/>
        <v>0.29670000000000002</v>
      </c>
      <c r="G528" s="95"/>
      <c r="H528" s="6"/>
    </row>
    <row r="529" spans="1:8">
      <c r="A529" s="90"/>
      <c r="B529" s="91" t="s">
        <v>1106</v>
      </c>
      <c r="C529" s="92" t="s">
        <v>28</v>
      </c>
      <c r="D529" s="93">
        <v>351.21</v>
      </c>
      <c r="E529" s="94">
        <v>3.5000000000000001E-3</v>
      </c>
      <c r="F529" s="95">
        <f t="shared" si="0"/>
        <v>1.2292349999999999</v>
      </c>
      <c r="G529" s="95"/>
      <c r="H529" s="6"/>
    </row>
    <row r="530" spans="1:8">
      <c r="A530" s="90"/>
      <c r="B530" s="91" t="s">
        <v>1107</v>
      </c>
      <c r="C530" s="92" t="s">
        <v>28</v>
      </c>
      <c r="D530" s="93">
        <v>273.37</v>
      </c>
      <c r="E530" s="94">
        <v>2.5000000000000001E-2</v>
      </c>
      <c r="F530" s="95">
        <f t="shared" si="0"/>
        <v>6.8342500000000008</v>
      </c>
      <c r="G530" s="95"/>
      <c r="H530" s="6"/>
    </row>
    <row r="531" spans="1:8">
      <c r="A531" s="90"/>
      <c r="B531" s="91" t="s">
        <v>1108</v>
      </c>
      <c r="C531" s="92" t="s">
        <v>28</v>
      </c>
      <c r="D531" s="93">
        <v>319.60000000000002</v>
      </c>
      <c r="E531" s="94">
        <v>2.5000000000000001E-2</v>
      </c>
      <c r="F531" s="95">
        <f t="shared" si="0"/>
        <v>7.9900000000000011</v>
      </c>
      <c r="G531" s="95"/>
      <c r="H531" s="6"/>
    </row>
    <row r="532" spans="1:8">
      <c r="A532" s="90"/>
      <c r="B532" s="91" t="s">
        <v>1109</v>
      </c>
      <c r="C532" s="92" t="s">
        <v>47</v>
      </c>
      <c r="D532" s="93">
        <v>20.61</v>
      </c>
      <c r="E532" s="94">
        <v>1</v>
      </c>
      <c r="F532" s="95">
        <f t="shared" si="0"/>
        <v>20.61</v>
      </c>
      <c r="G532" s="95"/>
      <c r="H532" s="6"/>
    </row>
    <row r="533" spans="1:8">
      <c r="A533" s="90"/>
      <c r="B533" s="91" t="s">
        <v>1110</v>
      </c>
      <c r="C533" s="92" t="s">
        <v>224</v>
      </c>
      <c r="D533" s="93">
        <v>37.44</v>
      </c>
      <c r="E533" s="94">
        <v>2.08</v>
      </c>
      <c r="F533" s="95">
        <f t="shared" si="0"/>
        <v>77.875199999999992</v>
      </c>
      <c r="G533" s="95"/>
      <c r="H533" s="6"/>
    </row>
    <row r="534" spans="1:8">
      <c r="A534" s="90"/>
      <c r="B534" s="91" t="s">
        <v>1111</v>
      </c>
      <c r="C534" s="92" t="s">
        <v>224</v>
      </c>
      <c r="D534" s="93">
        <v>12.74</v>
      </c>
      <c r="E534" s="94">
        <v>0.3125</v>
      </c>
      <c r="F534" s="95">
        <f t="shared" si="0"/>
        <v>3.9812500000000002</v>
      </c>
      <c r="G534" s="95"/>
      <c r="H534" s="6"/>
    </row>
    <row r="535" spans="1:8">
      <c r="A535" s="90"/>
      <c r="B535" s="91" t="s">
        <v>1112</v>
      </c>
      <c r="C535" s="92" t="s">
        <v>224</v>
      </c>
      <c r="D535" s="93">
        <v>12.65</v>
      </c>
      <c r="E535" s="94">
        <v>0.62</v>
      </c>
      <c r="F535" s="95">
        <f t="shared" si="0"/>
        <v>7.843</v>
      </c>
      <c r="G535" s="95"/>
      <c r="H535" s="6"/>
    </row>
    <row r="536" spans="1:8">
      <c r="A536" s="90"/>
      <c r="B536" s="91" t="s">
        <v>1113</v>
      </c>
      <c r="C536" s="92" t="s">
        <v>224</v>
      </c>
      <c r="D536" s="93">
        <v>13.36</v>
      </c>
      <c r="E536" s="94">
        <v>2.08</v>
      </c>
      <c r="F536" s="95">
        <f t="shared" si="0"/>
        <v>27.788799999999998</v>
      </c>
      <c r="G536" s="95"/>
      <c r="H536" s="6"/>
    </row>
    <row r="537" spans="1:8">
      <c r="A537" s="90" t="s">
        <v>184</v>
      </c>
      <c r="B537" s="91" t="s">
        <v>185</v>
      </c>
      <c r="C537" s="92" t="s">
        <v>47</v>
      </c>
      <c r="D537" s="93">
        <v>2362</v>
      </c>
      <c r="E537" s="94"/>
      <c r="F537" s="95">
        <v>17.690000000000001</v>
      </c>
      <c r="G537" s="95">
        <v>41783.78</v>
      </c>
      <c r="H537" s="6" t="s">
        <v>175</v>
      </c>
    </row>
    <row r="538" spans="1:8">
      <c r="A538" s="90"/>
      <c r="B538" s="91" t="s">
        <v>1114</v>
      </c>
      <c r="C538" s="92" t="s">
        <v>1023</v>
      </c>
      <c r="D538" s="93">
        <v>144.58000000000001</v>
      </c>
      <c r="E538" s="94">
        <v>6.0000000000000001E-3</v>
      </c>
      <c r="F538" s="95">
        <v>0.86748000000000003</v>
      </c>
      <c r="G538" s="95"/>
      <c r="H538" s="6"/>
    </row>
    <row r="539" spans="1:8">
      <c r="A539" s="90"/>
      <c r="B539" s="91" t="s">
        <v>1115</v>
      </c>
      <c r="C539" s="92" t="s">
        <v>1025</v>
      </c>
      <c r="D539" s="93">
        <v>27.26</v>
      </c>
      <c r="E539" s="94">
        <v>3.0000000000000001E-3</v>
      </c>
      <c r="F539" s="95">
        <v>8.1780000000000005E-2</v>
      </c>
      <c r="G539" s="95"/>
      <c r="H539" s="6"/>
    </row>
    <row r="540" spans="1:8">
      <c r="A540" s="90"/>
      <c r="B540" s="91" t="s">
        <v>1009</v>
      </c>
      <c r="C540" s="92" t="s">
        <v>224</v>
      </c>
      <c r="D540" s="93">
        <v>12.04</v>
      </c>
      <c r="E540" s="94">
        <v>0.65900000000000003</v>
      </c>
      <c r="F540" s="95">
        <v>7.9343599999999999</v>
      </c>
      <c r="G540" s="95"/>
      <c r="H540" s="6"/>
    </row>
    <row r="541" spans="1:8">
      <c r="A541" s="90"/>
      <c r="B541" s="91" t="s">
        <v>1116</v>
      </c>
      <c r="C541" s="92" t="s">
        <v>1023</v>
      </c>
      <c r="D541" s="93">
        <v>18.29</v>
      </c>
      <c r="E541" s="94">
        <v>0.27400000000000002</v>
      </c>
      <c r="F541" s="95">
        <v>5.0114599999999996</v>
      </c>
      <c r="G541" s="95"/>
      <c r="H541" s="6"/>
    </row>
    <row r="542" spans="1:8">
      <c r="A542" s="90"/>
      <c r="B542" s="91" t="s">
        <v>1117</v>
      </c>
      <c r="C542" s="92" t="s">
        <v>1025</v>
      </c>
      <c r="D542" s="93">
        <v>15.01</v>
      </c>
      <c r="E542" s="94">
        <v>0.254</v>
      </c>
      <c r="F542" s="95">
        <v>3.8125399999999998</v>
      </c>
      <c r="G542" s="95"/>
      <c r="H542" s="6"/>
    </row>
    <row r="543" spans="1:8">
      <c r="A543" s="90" t="s">
        <v>186</v>
      </c>
      <c r="B543" s="91" t="s">
        <v>187</v>
      </c>
      <c r="C543" s="92" t="s">
        <v>47</v>
      </c>
      <c r="D543" s="93">
        <v>2079</v>
      </c>
      <c r="E543" s="94"/>
      <c r="F543" s="95">
        <v>1.45</v>
      </c>
      <c r="G543" s="95">
        <v>3014.55</v>
      </c>
      <c r="H543" s="6" t="s">
        <v>175</v>
      </c>
    </row>
    <row r="544" spans="1:8">
      <c r="A544" s="90"/>
      <c r="B544" s="91" t="s">
        <v>1118</v>
      </c>
      <c r="C544" s="92" t="s">
        <v>1023</v>
      </c>
      <c r="D544" s="93">
        <v>146.13999999999999</v>
      </c>
      <c r="E544" s="94">
        <v>3.0000000000000001E-3</v>
      </c>
      <c r="F544" s="95">
        <v>0.43841999999999998</v>
      </c>
      <c r="G544" s="95"/>
      <c r="H544" s="6"/>
    </row>
    <row r="545" spans="1:8">
      <c r="A545" s="90"/>
      <c r="B545" s="91" t="s">
        <v>1119</v>
      </c>
      <c r="C545" s="92" t="s">
        <v>1023</v>
      </c>
      <c r="D545" s="93">
        <v>116.56</v>
      </c>
      <c r="E545" s="94">
        <v>8.0000000000000002E-3</v>
      </c>
      <c r="F545" s="95">
        <v>0.93247999999999998</v>
      </c>
      <c r="G545" s="95"/>
      <c r="H545" s="6"/>
    </row>
    <row r="546" spans="1:8">
      <c r="A546" s="90"/>
      <c r="B546" s="91" t="s">
        <v>1009</v>
      </c>
      <c r="C546" s="92" t="s">
        <v>224</v>
      </c>
      <c r="D546" s="93">
        <v>12.04</v>
      </c>
      <c r="E546" s="94">
        <v>8.0000000000000002E-3</v>
      </c>
      <c r="F546" s="95">
        <v>9.6320000000000003E-2</v>
      </c>
      <c r="G546" s="95"/>
      <c r="H546" s="6"/>
    </row>
    <row r="547" spans="1:8">
      <c r="A547" s="90" t="s">
        <v>188</v>
      </c>
      <c r="B547" s="91" t="s">
        <v>189</v>
      </c>
      <c r="C547" s="92" t="s">
        <v>47</v>
      </c>
      <c r="D547" s="93">
        <v>2079</v>
      </c>
      <c r="E547" s="94"/>
      <c r="F547" s="95">
        <v>3.33</v>
      </c>
      <c r="G547" s="95">
        <v>6923.07</v>
      </c>
      <c r="H547" s="6" t="s">
        <v>175</v>
      </c>
    </row>
    <row r="548" spans="1:8">
      <c r="A548" s="90"/>
      <c r="B548" s="91" t="s">
        <v>1118</v>
      </c>
      <c r="C548" s="92" t="s">
        <v>1023</v>
      </c>
      <c r="D548" s="93">
        <v>146.13999999999999</v>
      </c>
      <c r="E548" s="94">
        <v>2.2800000000000001E-2</v>
      </c>
      <c r="F548" s="95">
        <v>3.3319920000000001</v>
      </c>
      <c r="G548" s="95"/>
      <c r="H548" s="6"/>
    </row>
    <row r="549" spans="1:8">
      <c r="A549" s="90" t="s">
        <v>190</v>
      </c>
      <c r="B549" s="91" t="s">
        <v>191</v>
      </c>
      <c r="C549" s="92" t="s">
        <v>47</v>
      </c>
      <c r="D549" s="93">
        <v>1522</v>
      </c>
      <c r="E549" s="94"/>
      <c r="F549" s="95">
        <v>0.75</v>
      </c>
      <c r="G549" s="95">
        <v>1141.5</v>
      </c>
      <c r="H549" s="6" t="s">
        <v>175</v>
      </c>
    </row>
    <row r="550" spans="1:8">
      <c r="A550" s="90"/>
      <c r="B550" s="91" t="s">
        <v>1120</v>
      </c>
      <c r="C550" s="92" t="s">
        <v>1023</v>
      </c>
      <c r="D550" s="93">
        <v>152.15</v>
      </c>
      <c r="E550" s="94">
        <v>2.9867000000000001E-3</v>
      </c>
      <c r="F550" s="95">
        <v>0.454426</v>
      </c>
      <c r="G550" s="95"/>
      <c r="H550" s="6"/>
    </row>
    <row r="551" spans="1:8">
      <c r="A551" s="90"/>
      <c r="B551" s="91" t="s">
        <v>1009</v>
      </c>
      <c r="C551" s="92" t="s">
        <v>224</v>
      </c>
      <c r="D551" s="93">
        <v>12.04</v>
      </c>
      <c r="E551" s="94">
        <v>2.5499999999999998E-2</v>
      </c>
      <c r="F551" s="95">
        <v>0.30702000000000002</v>
      </c>
      <c r="G551" s="95"/>
      <c r="H551" s="6"/>
    </row>
    <row r="552" spans="1:8">
      <c r="A552" s="90" t="s">
        <v>192</v>
      </c>
      <c r="B552" s="91" t="s">
        <v>193</v>
      </c>
      <c r="C552" s="92" t="s">
        <v>47</v>
      </c>
      <c r="D552" s="93">
        <v>592</v>
      </c>
      <c r="E552" s="94"/>
      <c r="F552" s="95">
        <v>2.63</v>
      </c>
      <c r="G552" s="95">
        <v>1556.96</v>
      </c>
      <c r="H552" s="6" t="s">
        <v>175</v>
      </c>
    </row>
    <row r="553" spans="1:8">
      <c r="A553" s="90"/>
      <c r="B553" s="91" t="s">
        <v>1121</v>
      </c>
      <c r="C553" s="92" t="s">
        <v>1023</v>
      </c>
      <c r="D553" s="93">
        <v>143.72999999999999</v>
      </c>
      <c r="E553" s="94">
        <v>9.3457999999999996E-3</v>
      </c>
      <c r="F553" s="95">
        <v>1.343272</v>
      </c>
      <c r="G553" s="95"/>
      <c r="H553" s="6"/>
    </row>
    <row r="554" spans="1:8">
      <c r="A554" s="90"/>
      <c r="B554" s="91" t="s">
        <v>1122</v>
      </c>
      <c r="C554" s="92" t="s">
        <v>1023</v>
      </c>
      <c r="D554" s="93">
        <v>164.2</v>
      </c>
      <c r="E554" s="94">
        <v>5.4206000000000002E-3</v>
      </c>
      <c r="F554" s="95">
        <v>0.89006300000000005</v>
      </c>
      <c r="G554" s="95"/>
      <c r="H554" s="6"/>
    </row>
    <row r="555" spans="1:8">
      <c r="A555" s="90"/>
      <c r="B555" s="91" t="s">
        <v>1123</v>
      </c>
      <c r="C555" s="92" t="s">
        <v>1025</v>
      </c>
      <c r="D555" s="93">
        <v>46.65</v>
      </c>
      <c r="E555" s="94">
        <v>3.9252000000000002E-3</v>
      </c>
      <c r="F555" s="95">
        <v>0.183111</v>
      </c>
      <c r="G555" s="95"/>
      <c r="H555" s="6"/>
    </row>
    <row r="556" spans="1:8">
      <c r="A556" s="90"/>
      <c r="B556" s="91" t="s">
        <v>1009</v>
      </c>
      <c r="C556" s="92" t="s">
        <v>224</v>
      </c>
      <c r="D556" s="93">
        <v>12.04</v>
      </c>
      <c r="E556" s="94">
        <v>1.8691599999999999E-2</v>
      </c>
      <c r="F556" s="95">
        <v>0.225047</v>
      </c>
      <c r="G556" s="95"/>
      <c r="H556" s="6"/>
    </row>
    <row r="557" spans="1:8">
      <c r="A557" s="90" t="s">
        <v>194</v>
      </c>
      <c r="B557" s="91" t="s">
        <v>195</v>
      </c>
      <c r="C557" s="92" t="s">
        <v>47</v>
      </c>
      <c r="D557" s="93">
        <v>86.5</v>
      </c>
      <c r="E557" s="94"/>
      <c r="F557" s="95">
        <v>140.26</v>
      </c>
      <c r="G557" s="95">
        <v>12132.49</v>
      </c>
      <c r="H557" s="6" t="s">
        <v>175</v>
      </c>
    </row>
    <row r="558" spans="1:8">
      <c r="A558" s="90"/>
      <c r="B558" s="91" t="s">
        <v>1060</v>
      </c>
      <c r="C558" s="92" t="s">
        <v>1059</v>
      </c>
      <c r="D558" s="93">
        <v>60</v>
      </c>
      <c r="E558" s="94">
        <v>1.1000000000000001</v>
      </c>
      <c r="F558" s="95">
        <v>66</v>
      </c>
      <c r="G558" s="95"/>
      <c r="H558" s="6"/>
    </row>
    <row r="559" spans="1:8">
      <c r="A559" s="90"/>
      <c r="B559" s="91" t="s">
        <v>1067</v>
      </c>
      <c r="C559" s="92" t="s">
        <v>224</v>
      </c>
      <c r="D559" s="93">
        <v>16.84</v>
      </c>
      <c r="E559" s="94">
        <v>2.0649999999999999</v>
      </c>
      <c r="F559" s="95">
        <v>34.7746</v>
      </c>
      <c r="G559" s="95"/>
      <c r="H559" s="6"/>
    </row>
    <row r="560" spans="1:8">
      <c r="A560" s="90"/>
      <c r="B560" s="91" t="s">
        <v>1009</v>
      </c>
      <c r="C560" s="92" t="s">
        <v>224</v>
      </c>
      <c r="D560" s="93">
        <v>12.04</v>
      </c>
      <c r="E560" s="94">
        <v>3.0960000000000001</v>
      </c>
      <c r="F560" s="95">
        <v>37.275840000000002</v>
      </c>
      <c r="G560" s="95"/>
      <c r="H560" s="6"/>
    </row>
    <row r="561" spans="1:8">
      <c r="A561" s="90"/>
      <c r="B561" s="91" t="s">
        <v>1116</v>
      </c>
      <c r="C561" s="92" t="s">
        <v>1023</v>
      </c>
      <c r="D561" s="93">
        <v>18.29</v>
      </c>
      <c r="E561" s="94">
        <v>6.9000000000000006E-2</v>
      </c>
      <c r="F561" s="95">
        <v>1.2620100000000001</v>
      </c>
      <c r="G561" s="95"/>
      <c r="H561" s="6"/>
    </row>
    <row r="562" spans="1:8">
      <c r="A562" s="90"/>
      <c r="B562" s="91" t="s">
        <v>1117</v>
      </c>
      <c r="C562" s="92" t="s">
        <v>1025</v>
      </c>
      <c r="D562" s="93">
        <v>15.01</v>
      </c>
      <c r="E562" s="94">
        <v>6.4000000000000001E-2</v>
      </c>
      <c r="F562" s="95">
        <v>0.96064000000000005</v>
      </c>
      <c r="G562" s="95"/>
      <c r="H562" s="6"/>
    </row>
    <row r="563" spans="1:8">
      <c r="A563" s="84"/>
      <c r="B563" s="85" t="s">
        <v>196</v>
      </c>
      <c r="C563" s="86"/>
      <c r="D563" s="87"/>
      <c r="E563" s="88"/>
      <c r="F563" s="89"/>
      <c r="G563" s="89">
        <v>60220.6</v>
      </c>
      <c r="H563" s="5" t="s">
        <v>197</v>
      </c>
    </row>
    <row r="564" spans="1:8">
      <c r="A564" s="90" t="s">
        <v>198</v>
      </c>
      <c r="B564" s="91" t="s">
        <v>199</v>
      </c>
      <c r="C564" s="92" t="s">
        <v>19</v>
      </c>
      <c r="D564" s="93">
        <v>4415</v>
      </c>
      <c r="E564" s="94"/>
      <c r="F564" s="95">
        <v>13.64</v>
      </c>
      <c r="G564" s="95">
        <v>60220.6</v>
      </c>
      <c r="H564" s="6" t="s">
        <v>197</v>
      </c>
    </row>
    <row r="565" spans="1:8">
      <c r="A565" s="90"/>
      <c r="B565" s="91" t="s">
        <v>1124</v>
      </c>
      <c r="C565" s="92" t="s">
        <v>254</v>
      </c>
      <c r="D565" s="93">
        <v>7.88</v>
      </c>
      <c r="E565" s="94">
        <v>5.3999999999999999E-2</v>
      </c>
      <c r="F565" s="95">
        <v>0.42552000000000001</v>
      </c>
      <c r="G565" s="95"/>
      <c r="H565" s="6"/>
    </row>
    <row r="566" spans="1:8">
      <c r="A566" s="90"/>
      <c r="B566" s="91" t="s">
        <v>1087</v>
      </c>
      <c r="C566" s="92" t="s">
        <v>1007</v>
      </c>
      <c r="D566" s="93">
        <v>7.93</v>
      </c>
      <c r="E566" s="94">
        <v>0.01</v>
      </c>
      <c r="F566" s="95">
        <v>7.9299999999999995E-2</v>
      </c>
      <c r="G566" s="95"/>
      <c r="H566" s="6"/>
    </row>
    <row r="567" spans="1:8">
      <c r="A567" s="90"/>
      <c r="B567" s="91" t="s">
        <v>1097</v>
      </c>
      <c r="C567" s="92" t="s">
        <v>254</v>
      </c>
      <c r="D567" s="93">
        <v>14.79</v>
      </c>
      <c r="E567" s="94">
        <v>0.217</v>
      </c>
      <c r="F567" s="95">
        <v>3.2094299999999998</v>
      </c>
      <c r="G567" s="95"/>
      <c r="H567" s="6"/>
    </row>
    <row r="568" spans="1:8">
      <c r="A568" s="90"/>
      <c r="B568" s="91" t="s">
        <v>1008</v>
      </c>
      <c r="C568" s="92" t="s">
        <v>224</v>
      </c>
      <c r="D568" s="93">
        <v>16.73</v>
      </c>
      <c r="E568" s="94">
        <v>0.45500000000000002</v>
      </c>
      <c r="F568" s="95">
        <v>7.6121499999999997</v>
      </c>
      <c r="G568" s="95"/>
      <c r="H568" s="6"/>
    </row>
    <row r="569" spans="1:8">
      <c r="A569" s="90"/>
      <c r="B569" s="91" t="s">
        <v>1009</v>
      </c>
      <c r="C569" s="92" t="s">
        <v>224</v>
      </c>
      <c r="D569" s="93">
        <v>12.04</v>
      </c>
      <c r="E569" s="94">
        <v>0.19500000000000001</v>
      </c>
      <c r="F569" s="95">
        <v>2.3477999999999999</v>
      </c>
      <c r="G569" s="95"/>
      <c r="H569" s="6"/>
    </row>
    <row r="570" spans="1:8">
      <c r="A570" s="84"/>
      <c r="B570" s="85" t="s">
        <v>200</v>
      </c>
      <c r="C570" s="86"/>
      <c r="D570" s="87"/>
      <c r="E570" s="88"/>
      <c r="F570" s="89"/>
      <c r="G570" s="89">
        <f>G571+G576+G582</f>
        <v>27001.519999999997</v>
      </c>
      <c r="H570" s="5" t="s">
        <v>201</v>
      </c>
    </row>
    <row r="571" spans="1:8">
      <c r="A571" s="90" t="s">
        <v>202</v>
      </c>
      <c r="B571" s="91" t="s">
        <v>203</v>
      </c>
      <c r="C571" s="92" t="s">
        <v>52</v>
      </c>
      <c r="D571" s="93">
        <v>15</v>
      </c>
      <c r="E571" s="94"/>
      <c r="F571" s="95">
        <v>244.52</v>
      </c>
      <c r="G571" s="95">
        <f>D571*F571</f>
        <v>3667.8</v>
      </c>
      <c r="H571" s="6" t="s">
        <v>201</v>
      </c>
    </row>
    <row r="572" spans="1:8">
      <c r="A572" s="90"/>
      <c r="B572" s="91" t="s">
        <v>1125</v>
      </c>
      <c r="C572" s="92" t="s">
        <v>224</v>
      </c>
      <c r="D572" s="93">
        <v>17</v>
      </c>
      <c r="E572" s="94">
        <v>1</v>
      </c>
      <c r="F572" s="95">
        <f>D572*E572</f>
        <v>17</v>
      </c>
      <c r="G572" s="95"/>
      <c r="H572" s="6"/>
    </row>
    <row r="573" spans="1:8">
      <c r="A573" s="90"/>
      <c r="B573" s="91" t="s">
        <v>1098</v>
      </c>
      <c r="C573" s="92" t="s">
        <v>224</v>
      </c>
      <c r="D573" s="93">
        <v>12.01</v>
      </c>
      <c r="E573" s="94">
        <v>1</v>
      </c>
      <c r="F573" s="95">
        <f>D573*E573</f>
        <v>12.01</v>
      </c>
      <c r="G573" s="95"/>
      <c r="H573" s="6"/>
    </row>
    <row r="574" spans="1:8">
      <c r="A574" s="90"/>
      <c r="B574" s="91" t="s">
        <v>1126</v>
      </c>
      <c r="C574" s="92" t="s">
        <v>28</v>
      </c>
      <c r="D574" s="93">
        <v>69.5</v>
      </c>
      <c r="E574" s="94">
        <v>3</v>
      </c>
      <c r="F574" s="95">
        <f>D574*E574</f>
        <v>208.5</v>
      </c>
      <c r="G574" s="95"/>
      <c r="H574" s="6"/>
    </row>
    <row r="575" spans="1:8">
      <c r="A575" s="90"/>
      <c r="B575" s="91" t="s">
        <v>1127</v>
      </c>
      <c r="C575" s="92" t="s">
        <v>47</v>
      </c>
      <c r="D575" s="93">
        <v>350.65</v>
      </c>
      <c r="E575" s="94">
        <v>0.02</v>
      </c>
      <c r="F575" s="95">
        <f>D575*E575</f>
        <v>7.0129999999999999</v>
      </c>
      <c r="G575" s="95"/>
      <c r="H575" s="6"/>
    </row>
    <row r="576" spans="1:8">
      <c r="A576" s="90" t="s">
        <v>204</v>
      </c>
      <c r="B576" s="91" t="s">
        <v>205</v>
      </c>
      <c r="C576" s="92" t="s">
        <v>52</v>
      </c>
      <c r="D576" s="93">
        <v>3</v>
      </c>
      <c r="E576" s="94"/>
      <c r="F576" s="95">
        <v>240.76</v>
      </c>
      <c r="G576" s="95">
        <v>722.28</v>
      </c>
      <c r="H576" s="6" t="s">
        <v>201</v>
      </c>
    </row>
    <row r="577" spans="1:8">
      <c r="A577" s="90"/>
      <c r="B577" s="91" t="s">
        <v>1128</v>
      </c>
      <c r="C577" s="92" t="s">
        <v>47</v>
      </c>
      <c r="D577" s="93">
        <v>412.64</v>
      </c>
      <c r="E577" s="94">
        <v>1.4999999999999999E-2</v>
      </c>
      <c r="F577" s="95">
        <v>6.1896000000000004</v>
      </c>
      <c r="G577" s="95"/>
      <c r="H577" s="6"/>
    </row>
    <row r="578" spans="1:8">
      <c r="A578" s="90"/>
      <c r="B578" s="91" t="s">
        <v>1067</v>
      </c>
      <c r="C578" s="92" t="s">
        <v>224</v>
      </c>
      <c r="D578" s="93">
        <v>16.84</v>
      </c>
      <c r="E578" s="94">
        <v>0.75</v>
      </c>
      <c r="F578" s="95">
        <v>12.63</v>
      </c>
      <c r="G578" s="95"/>
      <c r="H578" s="6"/>
    </row>
    <row r="579" spans="1:8">
      <c r="A579" s="90"/>
      <c r="B579" s="91" t="s">
        <v>1009</v>
      </c>
      <c r="C579" s="92" t="s">
        <v>224</v>
      </c>
      <c r="D579" s="93">
        <v>12.04</v>
      </c>
      <c r="E579" s="94">
        <v>0.75</v>
      </c>
      <c r="F579" s="95">
        <v>9.0299999999999994</v>
      </c>
      <c r="G579" s="95"/>
      <c r="H579" s="6"/>
    </row>
    <row r="580" spans="1:8">
      <c r="A580" s="90"/>
      <c r="B580" s="91" t="s">
        <v>1129</v>
      </c>
      <c r="C580" s="92" t="s">
        <v>28</v>
      </c>
      <c r="D580" s="93">
        <v>90.11</v>
      </c>
      <c r="E580" s="94">
        <v>2</v>
      </c>
      <c r="F580" s="95">
        <v>180.22</v>
      </c>
      <c r="G580" s="95"/>
      <c r="H580" s="6"/>
    </row>
    <row r="581" spans="1:8">
      <c r="A581" s="90"/>
      <c r="B581" s="91" t="s">
        <v>1130</v>
      </c>
      <c r="C581" s="92" t="s">
        <v>1023</v>
      </c>
      <c r="D581" s="93">
        <v>108.97</v>
      </c>
      <c r="E581" s="94">
        <v>0.3</v>
      </c>
      <c r="F581" s="95">
        <v>32.691000000000003</v>
      </c>
      <c r="G581" s="95"/>
      <c r="H581" s="6"/>
    </row>
    <row r="582" spans="1:8">
      <c r="A582" s="90" t="s">
        <v>206</v>
      </c>
      <c r="B582" s="91" t="s">
        <v>207</v>
      </c>
      <c r="C582" s="92" t="s">
        <v>28</v>
      </c>
      <c r="D582" s="93">
        <v>1</v>
      </c>
      <c r="E582" s="94"/>
      <c r="F582" s="95">
        <v>22611.439999999999</v>
      </c>
      <c r="G582" s="95">
        <v>22611.439999999999</v>
      </c>
      <c r="H582" s="6" t="s">
        <v>201</v>
      </c>
    </row>
    <row r="583" spans="1:8">
      <c r="A583" s="90"/>
      <c r="B583" s="91" t="s">
        <v>1131</v>
      </c>
      <c r="C583" s="92" t="s">
        <v>28</v>
      </c>
      <c r="D583" s="93">
        <v>425.26</v>
      </c>
      <c r="E583" s="94">
        <v>4.5</v>
      </c>
      <c r="F583" s="95">
        <v>1913.67</v>
      </c>
      <c r="G583" s="95"/>
      <c r="H583" s="6"/>
    </row>
    <row r="584" spans="1:8">
      <c r="A584" s="90"/>
      <c r="B584" s="91" t="s">
        <v>1132</v>
      </c>
      <c r="C584" s="92" t="s">
        <v>19</v>
      </c>
      <c r="D584" s="93">
        <v>44.31</v>
      </c>
      <c r="E584" s="94">
        <v>29</v>
      </c>
      <c r="F584" s="95">
        <v>1284.99</v>
      </c>
      <c r="G584" s="95"/>
      <c r="H584" s="6"/>
    </row>
    <row r="585" spans="1:8">
      <c r="A585" s="90"/>
      <c r="B585" s="91" t="s">
        <v>1133</v>
      </c>
      <c r="C585" s="92" t="s">
        <v>47</v>
      </c>
      <c r="D585" s="93">
        <v>257.75</v>
      </c>
      <c r="E585" s="94">
        <v>4.5</v>
      </c>
      <c r="F585" s="95">
        <v>1159.875</v>
      </c>
      <c r="G585" s="95"/>
      <c r="H585" s="6"/>
    </row>
    <row r="586" spans="1:8">
      <c r="A586" s="90"/>
      <c r="B586" s="91" t="s">
        <v>1134</v>
      </c>
      <c r="C586" s="92" t="s">
        <v>19</v>
      </c>
      <c r="D586" s="93">
        <v>36.270000000000003</v>
      </c>
      <c r="E586" s="94">
        <v>138.5</v>
      </c>
      <c r="F586" s="95">
        <v>5023.3950000000004</v>
      </c>
      <c r="G586" s="95"/>
      <c r="H586" s="6"/>
    </row>
    <row r="587" spans="1:8">
      <c r="A587" s="90"/>
      <c r="B587" s="91" t="s">
        <v>1135</v>
      </c>
      <c r="C587" s="92" t="s">
        <v>52</v>
      </c>
      <c r="D587" s="93">
        <v>36.46</v>
      </c>
      <c r="E587" s="94">
        <v>72</v>
      </c>
      <c r="F587" s="95">
        <v>2625.12</v>
      </c>
      <c r="G587" s="95"/>
      <c r="H587" s="6"/>
    </row>
    <row r="588" spans="1:8">
      <c r="A588" s="90"/>
      <c r="B588" s="91" t="s">
        <v>1136</v>
      </c>
      <c r="C588" s="92" t="s">
        <v>47</v>
      </c>
      <c r="D588" s="93">
        <v>362.39</v>
      </c>
      <c r="E588" s="94">
        <v>29</v>
      </c>
      <c r="F588" s="95">
        <v>10509.31</v>
      </c>
      <c r="G588" s="95"/>
      <c r="H588" s="6"/>
    </row>
    <row r="589" spans="1:8">
      <c r="A589" s="90"/>
      <c r="B589" s="91" t="s">
        <v>1137</v>
      </c>
      <c r="C589" s="92" t="s">
        <v>47</v>
      </c>
      <c r="D589" s="93">
        <v>21.13</v>
      </c>
      <c r="E589" s="94">
        <v>4.5</v>
      </c>
      <c r="F589" s="95">
        <v>95.084999999999994</v>
      </c>
      <c r="G589" s="95"/>
      <c r="H589" s="6"/>
    </row>
    <row r="590" spans="1:8">
      <c r="A590" s="84"/>
      <c r="B590" s="85" t="s">
        <v>208</v>
      </c>
      <c r="C590" s="86"/>
      <c r="D590" s="87"/>
      <c r="E590" s="88"/>
      <c r="F590" s="89"/>
      <c r="G590" s="89">
        <v>51716.83</v>
      </c>
      <c r="H590" s="5" t="s">
        <v>209</v>
      </c>
    </row>
    <row r="591" spans="1:8">
      <c r="A591" s="90" t="s">
        <v>210</v>
      </c>
      <c r="B591" s="91" t="s">
        <v>211</v>
      </c>
      <c r="C591" s="92" t="s">
        <v>52</v>
      </c>
      <c r="D591" s="93">
        <v>2138</v>
      </c>
      <c r="E591" s="94"/>
      <c r="F591" s="95">
        <v>4.43</v>
      </c>
      <c r="G591" s="95">
        <v>9471.34</v>
      </c>
      <c r="H591" s="6" t="s">
        <v>209</v>
      </c>
    </row>
    <row r="592" spans="1:8">
      <c r="A592" s="90"/>
      <c r="B592" s="91" t="s">
        <v>1138</v>
      </c>
      <c r="C592" s="92" t="s">
        <v>224</v>
      </c>
      <c r="D592" s="93">
        <v>21.08</v>
      </c>
      <c r="E592" s="94">
        <v>0.13400000000000001</v>
      </c>
      <c r="F592" s="95">
        <v>2.8247200000000001</v>
      </c>
      <c r="G592" s="95"/>
      <c r="H592" s="6"/>
    </row>
    <row r="593" spans="1:8">
      <c r="A593" s="90"/>
      <c r="B593" s="91" t="s">
        <v>1009</v>
      </c>
      <c r="C593" s="92" t="s">
        <v>224</v>
      </c>
      <c r="D593" s="93">
        <v>12.04</v>
      </c>
      <c r="E593" s="94">
        <v>0.13400000000000001</v>
      </c>
      <c r="F593" s="95">
        <v>1.6133599999999999</v>
      </c>
      <c r="G593" s="95"/>
      <c r="H593" s="6"/>
    </row>
    <row r="594" spans="1:8">
      <c r="A594" s="90" t="s">
        <v>212</v>
      </c>
      <c r="B594" s="91" t="s">
        <v>213</v>
      </c>
      <c r="C594" s="92" t="s">
        <v>52</v>
      </c>
      <c r="D594" s="93">
        <v>2178</v>
      </c>
      <c r="E594" s="94"/>
      <c r="F594" s="95">
        <v>0.36</v>
      </c>
      <c r="G594" s="95">
        <v>784.08</v>
      </c>
      <c r="H594" s="6" t="s">
        <v>209</v>
      </c>
    </row>
    <row r="595" spans="1:8">
      <c r="A595" s="90"/>
      <c r="B595" s="91" t="s">
        <v>1139</v>
      </c>
      <c r="C595" s="92" t="s">
        <v>1023</v>
      </c>
      <c r="D595" s="93">
        <v>116.22</v>
      </c>
      <c r="E595" s="94">
        <v>3.1467999999999999E-3</v>
      </c>
      <c r="F595" s="95">
        <v>0.36572100000000002</v>
      </c>
      <c r="G595" s="95"/>
      <c r="H595" s="6"/>
    </row>
    <row r="596" spans="1:8">
      <c r="A596" s="90" t="s">
        <v>214</v>
      </c>
      <c r="B596" s="91" t="s">
        <v>215</v>
      </c>
      <c r="C596" s="92" t="s">
        <v>52</v>
      </c>
      <c r="D596" s="93">
        <v>72</v>
      </c>
      <c r="E596" s="94"/>
      <c r="F596" s="95">
        <v>7.39</v>
      </c>
      <c r="G596" s="95">
        <v>532.08000000000004</v>
      </c>
      <c r="H596" s="6" t="s">
        <v>209</v>
      </c>
    </row>
    <row r="597" spans="1:8">
      <c r="A597" s="90"/>
      <c r="B597" s="91" t="s">
        <v>1140</v>
      </c>
      <c r="C597" s="92" t="s">
        <v>1023</v>
      </c>
      <c r="D597" s="93">
        <v>123.82</v>
      </c>
      <c r="E597" s="94">
        <v>1.4E-2</v>
      </c>
      <c r="F597" s="95">
        <v>1.7334799999999999</v>
      </c>
      <c r="G597" s="95"/>
      <c r="H597" s="6"/>
    </row>
    <row r="598" spans="1:8">
      <c r="A598" s="90"/>
      <c r="B598" s="91" t="s">
        <v>1141</v>
      </c>
      <c r="C598" s="92" t="s">
        <v>52</v>
      </c>
      <c r="D598" s="93">
        <v>1.38</v>
      </c>
      <c r="E598" s="94">
        <v>1</v>
      </c>
      <c r="F598" s="95">
        <v>1.38</v>
      </c>
      <c r="G598" s="95"/>
      <c r="H598" s="6"/>
    </row>
    <row r="599" spans="1:8">
      <c r="A599" s="90"/>
      <c r="B599" s="91" t="s">
        <v>1138</v>
      </c>
      <c r="C599" s="92" t="s">
        <v>224</v>
      </c>
      <c r="D599" s="93">
        <v>21.08</v>
      </c>
      <c r="E599" s="94">
        <v>9.5000000000000001E-2</v>
      </c>
      <c r="F599" s="95">
        <v>2.0026000000000002</v>
      </c>
      <c r="G599" s="95"/>
      <c r="H599" s="6"/>
    </row>
    <row r="600" spans="1:8">
      <c r="A600" s="90"/>
      <c r="B600" s="91" t="s">
        <v>1009</v>
      </c>
      <c r="C600" s="92" t="s">
        <v>224</v>
      </c>
      <c r="D600" s="93">
        <v>12.04</v>
      </c>
      <c r="E600" s="94">
        <v>0.19</v>
      </c>
      <c r="F600" s="95">
        <v>2.2875999999999999</v>
      </c>
      <c r="G600" s="95"/>
      <c r="H600" s="6"/>
    </row>
    <row r="601" spans="1:8">
      <c r="A601" s="90" t="s">
        <v>216</v>
      </c>
      <c r="B601" s="91" t="s">
        <v>217</v>
      </c>
      <c r="C601" s="92" t="s">
        <v>28</v>
      </c>
      <c r="D601" s="93">
        <v>38</v>
      </c>
      <c r="E601" s="94"/>
      <c r="F601" s="95">
        <v>65.06</v>
      </c>
      <c r="G601" s="95">
        <v>2472.2800000000002</v>
      </c>
      <c r="H601" s="6" t="s">
        <v>209</v>
      </c>
    </row>
    <row r="602" spans="1:8">
      <c r="A602" s="90"/>
      <c r="B602" s="91" t="s">
        <v>1060</v>
      </c>
      <c r="C602" s="92" t="s">
        <v>1059</v>
      </c>
      <c r="D602" s="93">
        <v>60</v>
      </c>
      <c r="E602" s="94">
        <v>0.04</v>
      </c>
      <c r="F602" s="95">
        <v>2.4</v>
      </c>
      <c r="G602" s="95"/>
      <c r="H602" s="6"/>
    </row>
    <row r="603" spans="1:8">
      <c r="A603" s="90"/>
      <c r="B603" s="91" t="s">
        <v>1063</v>
      </c>
      <c r="C603" s="92" t="s">
        <v>1007</v>
      </c>
      <c r="D603" s="93">
        <v>0.35</v>
      </c>
      <c r="E603" s="94">
        <v>14</v>
      </c>
      <c r="F603" s="95">
        <v>4.9000000000000004</v>
      </c>
      <c r="G603" s="95"/>
      <c r="H603" s="6"/>
    </row>
    <row r="604" spans="1:8">
      <c r="A604" s="90"/>
      <c r="B604" s="91" t="s">
        <v>1067</v>
      </c>
      <c r="C604" s="92" t="s">
        <v>224</v>
      </c>
      <c r="D604" s="93">
        <v>16.84</v>
      </c>
      <c r="E604" s="94">
        <v>2</v>
      </c>
      <c r="F604" s="95">
        <v>33.68</v>
      </c>
      <c r="G604" s="95"/>
      <c r="H604" s="6"/>
    </row>
    <row r="605" spans="1:8">
      <c r="A605" s="90"/>
      <c r="B605" s="91" t="s">
        <v>1009</v>
      </c>
      <c r="C605" s="92" t="s">
        <v>224</v>
      </c>
      <c r="D605" s="93">
        <v>12.04</v>
      </c>
      <c r="E605" s="94">
        <v>2</v>
      </c>
      <c r="F605" s="95">
        <v>24.08</v>
      </c>
      <c r="G605" s="95"/>
      <c r="H605" s="6"/>
    </row>
    <row r="606" spans="1:8">
      <c r="A606" s="90" t="s">
        <v>218</v>
      </c>
      <c r="B606" s="91" t="s">
        <v>219</v>
      </c>
      <c r="C606" s="92" t="s">
        <v>28</v>
      </c>
      <c r="D606" s="93">
        <v>36</v>
      </c>
      <c r="E606" s="94"/>
      <c r="F606" s="95">
        <v>284.70999999999998</v>
      </c>
      <c r="G606" s="95">
        <v>10249.56</v>
      </c>
      <c r="H606" s="6" t="s">
        <v>209</v>
      </c>
    </row>
    <row r="607" spans="1:8">
      <c r="A607" s="90"/>
      <c r="B607" s="91" t="s">
        <v>1142</v>
      </c>
      <c r="C607" s="92" t="s">
        <v>259</v>
      </c>
      <c r="D607" s="93">
        <v>37.549999999999997</v>
      </c>
      <c r="E607" s="94">
        <v>3</v>
      </c>
      <c r="F607" s="95">
        <v>112.65</v>
      </c>
      <c r="G607" s="95"/>
      <c r="H607" s="6"/>
    </row>
    <row r="608" spans="1:8">
      <c r="A608" s="90"/>
      <c r="B608" s="91" t="s">
        <v>1143</v>
      </c>
      <c r="C608" s="92" t="s">
        <v>19</v>
      </c>
      <c r="D608" s="93">
        <v>6.84</v>
      </c>
      <c r="E608" s="94">
        <v>1.68</v>
      </c>
      <c r="F608" s="95">
        <v>11.491199999999999</v>
      </c>
      <c r="G608" s="95"/>
      <c r="H608" s="6"/>
    </row>
    <row r="609" spans="1:8">
      <c r="A609" s="90"/>
      <c r="B609" s="91" t="s">
        <v>1144</v>
      </c>
      <c r="C609" s="92" t="s">
        <v>47</v>
      </c>
      <c r="D609" s="93">
        <v>253.31</v>
      </c>
      <c r="E609" s="94">
        <v>4.0000000000000001E-3</v>
      </c>
      <c r="F609" s="95">
        <v>1.0132399999999999</v>
      </c>
      <c r="G609" s="95"/>
      <c r="H609" s="6"/>
    </row>
    <row r="610" spans="1:8">
      <c r="A610" s="90"/>
      <c r="B610" s="91" t="s">
        <v>1067</v>
      </c>
      <c r="C610" s="92" t="s">
        <v>224</v>
      </c>
      <c r="D610" s="93">
        <v>16.84</v>
      </c>
      <c r="E610" s="94">
        <v>3</v>
      </c>
      <c r="F610" s="95">
        <v>50.52</v>
      </c>
      <c r="G610" s="95"/>
      <c r="H610" s="6"/>
    </row>
    <row r="611" spans="1:8">
      <c r="A611" s="90"/>
      <c r="B611" s="91" t="s">
        <v>1009</v>
      </c>
      <c r="C611" s="92" t="s">
        <v>224</v>
      </c>
      <c r="D611" s="93">
        <v>12.04</v>
      </c>
      <c r="E611" s="94">
        <v>3</v>
      </c>
      <c r="F611" s="95">
        <v>36.119999999999997</v>
      </c>
      <c r="G611" s="95"/>
      <c r="H611" s="6"/>
    </row>
    <row r="612" spans="1:8">
      <c r="A612" s="90"/>
      <c r="B612" s="91" t="s">
        <v>1010</v>
      </c>
      <c r="C612" s="92" t="s">
        <v>47</v>
      </c>
      <c r="D612" s="93">
        <v>208.36</v>
      </c>
      <c r="E612" s="94">
        <v>0.35</v>
      </c>
      <c r="F612" s="95">
        <v>72.926000000000002</v>
      </c>
      <c r="G612" s="95"/>
      <c r="H612" s="6"/>
    </row>
    <row r="613" spans="1:8">
      <c r="A613" s="90" t="s">
        <v>220</v>
      </c>
      <c r="B613" s="91" t="s">
        <v>221</v>
      </c>
      <c r="C613" s="92" t="s">
        <v>28</v>
      </c>
      <c r="D613" s="93">
        <v>2</v>
      </c>
      <c r="E613" s="94"/>
      <c r="F613" s="95">
        <v>987</v>
      </c>
      <c r="G613" s="95">
        <v>1974</v>
      </c>
      <c r="H613" s="6" t="s">
        <v>209</v>
      </c>
    </row>
    <row r="614" spans="1:8">
      <c r="A614" s="90"/>
      <c r="B614" s="91" t="s">
        <v>1145</v>
      </c>
      <c r="C614" s="92" t="s">
        <v>259</v>
      </c>
      <c r="D614" s="93">
        <v>234.73</v>
      </c>
      <c r="E614" s="94">
        <v>1</v>
      </c>
      <c r="F614" s="95">
        <v>234.73</v>
      </c>
      <c r="G614" s="95"/>
      <c r="H614" s="6"/>
    </row>
    <row r="615" spans="1:8">
      <c r="A615" s="90"/>
      <c r="B615" s="91" t="s">
        <v>1146</v>
      </c>
      <c r="C615" s="92" t="s">
        <v>259</v>
      </c>
      <c r="D615" s="93">
        <v>61.77</v>
      </c>
      <c r="E615" s="94">
        <v>4</v>
      </c>
      <c r="F615" s="95">
        <v>247.08</v>
      </c>
      <c r="G615" s="95"/>
      <c r="H615" s="6"/>
    </row>
    <row r="616" spans="1:8">
      <c r="A616" s="90"/>
      <c r="B616" s="91" t="s">
        <v>1147</v>
      </c>
      <c r="C616" s="92" t="s">
        <v>259</v>
      </c>
      <c r="D616" s="93">
        <v>25.32</v>
      </c>
      <c r="E616" s="94">
        <v>1</v>
      </c>
      <c r="F616" s="95">
        <v>25.32</v>
      </c>
      <c r="G616" s="95"/>
      <c r="H616" s="6"/>
    </row>
    <row r="617" spans="1:8">
      <c r="A617" s="90"/>
      <c r="B617" s="91" t="s">
        <v>1143</v>
      </c>
      <c r="C617" s="92" t="s">
        <v>19</v>
      </c>
      <c r="D617" s="93">
        <v>6.84</v>
      </c>
      <c r="E617" s="94">
        <v>4.87</v>
      </c>
      <c r="F617" s="95">
        <v>33.3108</v>
      </c>
      <c r="G617" s="95"/>
      <c r="H617" s="6"/>
    </row>
    <row r="618" spans="1:8">
      <c r="A618" s="90"/>
      <c r="B618" s="91" t="s">
        <v>1144</v>
      </c>
      <c r="C618" s="92" t="s">
        <v>47</v>
      </c>
      <c r="D618" s="93">
        <v>253.31</v>
      </c>
      <c r="E618" s="94">
        <v>1.2E-2</v>
      </c>
      <c r="F618" s="95">
        <v>3.03972</v>
      </c>
      <c r="G618" s="95"/>
      <c r="H618" s="6"/>
    </row>
    <row r="619" spans="1:8">
      <c r="A619" s="90"/>
      <c r="B619" s="91" t="s">
        <v>1067</v>
      </c>
      <c r="C619" s="92" t="s">
        <v>224</v>
      </c>
      <c r="D619" s="93">
        <v>16.84</v>
      </c>
      <c r="E619" s="94">
        <v>10.5</v>
      </c>
      <c r="F619" s="95">
        <v>176.82</v>
      </c>
      <c r="G619" s="95"/>
      <c r="H619" s="6"/>
    </row>
    <row r="620" spans="1:8">
      <c r="A620" s="90"/>
      <c r="B620" s="91" t="s">
        <v>1009</v>
      </c>
      <c r="C620" s="92" t="s">
        <v>224</v>
      </c>
      <c r="D620" s="93">
        <v>12.04</v>
      </c>
      <c r="E620" s="94">
        <v>9</v>
      </c>
      <c r="F620" s="95">
        <v>108.36</v>
      </c>
      <c r="G620" s="95"/>
      <c r="H620" s="6"/>
    </row>
    <row r="621" spans="1:8">
      <c r="A621" s="90"/>
      <c r="B621" s="91" t="s">
        <v>1010</v>
      </c>
      <c r="C621" s="92" t="s">
        <v>47</v>
      </c>
      <c r="D621" s="93">
        <v>208.36</v>
      </c>
      <c r="E621" s="94">
        <v>0.76</v>
      </c>
      <c r="F621" s="95">
        <v>158.3536</v>
      </c>
      <c r="G621" s="95"/>
      <c r="H621" s="6"/>
    </row>
    <row r="622" spans="1:8">
      <c r="A622" s="90" t="s">
        <v>222</v>
      </c>
      <c r="B622" s="91" t="s">
        <v>223</v>
      </c>
      <c r="C622" s="92" t="s">
        <v>224</v>
      </c>
      <c r="D622" s="93">
        <v>138</v>
      </c>
      <c r="E622" s="94"/>
      <c r="F622" s="95">
        <v>4.7699999999999996</v>
      </c>
      <c r="G622" s="95">
        <v>658.26</v>
      </c>
      <c r="H622" s="6" t="s">
        <v>209</v>
      </c>
    </row>
    <row r="623" spans="1:8">
      <c r="A623" s="90"/>
      <c r="B623" s="91" t="s">
        <v>1148</v>
      </c>
      <c r="C623" s="92" t="s">
        <v>1023</v>
      </c>
      <c r="D623" s="93">
        <v>3.57</v>
      </c>
      <c r="E623" s="94">
        <v>1</v>
      </c>
      <c r="F623" s="95">
        <v>3.57</v>
      </c>
      <c r="G623" s="95"/>
      <c r="H623" s="6"/>
    </row>
    <row r="624" spans="1:8">
      <c r="A624" s="90"/>
      <c r="B624" s="91" t="s">
        <v>1009</v>
      </c>
      <c r="C624" s="92" t="s">
        <v>224</v>
      </c>
      <c r="D624" s="93">
        <v>12.04</v>
      </c>
      <c r="E624" s="94">
        <v>0.1</v>
      </c>
      <c r="F624" s="95">
        <v>1.204</v>
      </c>
      <c r="G624" s="95"/>
      <c r="H624" s="6"/>
    </row>
    <row r="625" spans="1:8">
      <c r="A625" s="90" t="s">
        <v>225</v>
      </c>
      <c r="B625" s="91" t="s">
        <v>226</v>
      </c>
      <c r="C625" s="92" t="s">
        <v>47</v>
      </c>
      <c r="D625" s="93">
        <v>34</v>
      </c>
      <c r="E625" s="94"/>
      <c r="F625" s="95">
        <v>97.22</v>
      </c>
      <c r="G625" s="95">
        <v>3305.48</v>
      </c>
      <c r="H625" s="6" t="s">
        <v>209</v>
      </c>
    </row>
    <row r="626" spans="1:8">
      <c r="A626" s="90"/>
      <c r="B626" s="91" t="s">
        <v>1064</v>
      </c>
      <c r="C626" s="92" t="s">
        <v>1059</v>
      </c>
      <c r="D626" s="93">
        <v>53.6</v>
      </c>
      <c r="E626" s="94">
        <v>0.56999999999999995</v>
      </c>
      <c r="F626" s="95">
        <v>30.552</v>
      </c>
      <c r="G626" s="95"/>
      <c r="H626" s="6"/>
    </row>
    <row r="627" spans="1:8">
      <c r="A627" s="90"/>
      <c r="B627" s="91" t="s">
        <v>1149</v>
      </c>
      <c r="C627" s="92" t="s">
        <v>1059</v>
      </c>
      <c r="D627" s="93">
        <v>53.6</v>
      </c>
      <c r="E627" s="94">
        <v>0.56999999999999995</v>
      </c>
      <c r="F627" s="95">
        <v>30.552</v>
      </c>
      <c r="G627" s="95"/>
      <c r="H627" s="6"/>
    </row>
    <row r="628" spans="1:8">
      <c r="A628" s="90"/>
      <c r="B628" s="91" t="s">
        <v>1009</v>
      </c>
      <c r="C628" s="92" t="s">
        <v>224</v>
      </c>
      <c r="D628" s="93">
        <v>12.04</v>
      </c>
      <c r="E628" s="94">
        <v>3</v>
      </c>
      <c r="F628" s="95">
        <v>36.119999999999997</v>
      </c>
      <c r="G628" s="95"/>
      <c r="H628" s="6"/>
    </row>
    <row r="629" spans="1:8">
      <c r="A629" s="90" t="s">
        <v>227</v>
      </c>
      <c r="B629" s="91" t="s">
        <v>228</v>
      </c>
      <c r="C629" s="92" t="s">
        <v>47</v>
      </c>
      <c r="D629" s="93">
        <v>69</v>
      </c>
      <c r="E629" s="94"/>
      <c r="F629" s="95">
        <v>183.77</v>
      </c>
      <c r="G629" s="95">
        <v>12680.13</v>
      </c>
      <c r="H629" s="6" t="s">
        <v>209</v>
      </c>
    </row>
    <row r="630" spans="1:8">
      <c r="A630" s="90"/>
      <c r="B630" s="91" t="s">
        <v>1150</v>
      </c>
      <c r="C630" s="92" t="s">
        <v>1059</v>
      </c>
      <c r="D630" s="93">
        <v>56.04</v>
      </c>
      <c r="E630" s="94">
        <v>1.1000000000000001</v>
      </c>
      <c r="F630" s="95">
        <v>61.643999999999998</v>
      </c>
      <c r="G630" s="95"/>
      <c r="H630" s="6"/>
    </row>
    <row r="631" spans="1:8">
      <c r="A631" s="90"/>
      <c r="B631" s="91" t="s">
        <v>1151</v>
      </c>
      <c r="C631" s="92" t="s">
        <v>224</v>
      </c>
      <c r="D631" s="93">
        <v>13.02</v>
      </c>
      <c r="E631" s="94">
        <v>5.5</v>
      </c>
      <c r="F631" s="95">
        <v>71.61</v>
      </c>
      <c r="G631" s="95"/>
      <c r="H631" s="6"/>
    </row>
    <row r="632" spans="1:8">
      <c r="A632" s="90"/>
      <c r="B632" s="91" t="s">
        <v>1067</v>
      </c>
      <c r="C632" s="92" t="s">
        <v>224</v>
      </c>
      <c r="D632" s="93">
        <v>16.84</v>
      </c>
      <c r="E632" s="94">
        <v>3</v>
      </c>
      <c r="F632" s="95">
        <v>50.52</v>
      </c>
      <c r="G632" s="95"/>
      <c r="H632" s="6"/>
    </row>
    <row r="633" spans="1:8">
      <c r="A633" s="90" t="s">
        <v>229</v>
      </c>
      <c r="B633" s="91" t="s">
        <v>230</v>
      </c>
      <c r="C633" s="92" t="s">
        <v>47</v>
      </c>
      <c r="D633" s="93">
        <v>69</v>
      </c>
      <c r="E633" s="94"/>
      <c r="F633" s="95">
        <v>138.97999999999999</v>
      </c>
      <c r="G633" s="95">
        <v>9589.6200000000008</v>
      </c>
      <c r="H633" s="6" t="s">
        <v>209</v>
      </c>
    </row>
    <row r="634" spans="1:8">
      <c r="A634" s="90"/>
      <c r="B634" s="91" t="s">
        <v>1150</v>
      </c>
      <c r="C634" s="92" t="s">
        <v>1059</v>
      </c>
      <c r="D634" s="93">
        <v>56.04</v>
      </c>
      <c r="E634" s="94">
        <v>1.1000000000000001</v>
      </c>
      <c r="F634" s="95">
        <v>61.643999999999998</v>
      </c>
      <c r="G634" s="95"/>
      <c r="H634" s="6"/>
    </row>
    <row r="635" spans="1:8">
      <c r="A635" s="90"/>
      <c r="B635" s="91" t="s">
        <v>1151</v>
      </c>
      <c r="C635" s="92" t="s">
        <v>224</v>
      </c>
      <c r="D635" s="93">
        <v>13.02</v>
      </c>
      <c r="E635" s="94">
        <v>4</v>
      </c>
      <c r="F635" s="95">
        <v>52.08</v>
      </c>
      <c r="G635" s="95"/>
      <c r="H635" s="6"/>
    </row>
    <row r="636" spans="1:8">
      <c r="A636" s="90"/>
      <c r="B636" s="91" t="s">
        <v>1067</v>
      </c>
      <c r="C636" s="92" t="s">
        <v>224</v>
      </c>
      <c r="D636" s="93">
        <v>16.84</v>
      </c>
      <c r="E636" s="94">
        <v>1.5</v>
      </c>
      <c r="F636" s="95">
        <v>25.26</v>
      </c>
      <c r="G636" s="95"/>
      <c r="H636" s="6"/>
    </row>
    <row r="637" spans="1:8">
      <c r="A637" s="84"/>
      <c r="B637" s="85" t="s">
        <v>231</v>
      </c>
      <c r="C637" s="86"/>
      <c r="D637" s="87"/>
      <c r="E637" s="88"/>
      <c r="F637" s="89"/>
      <c r="G637" s="89">
        <f>G638+G642+G653</f>
        <v>7209.9000000000005</v>
      </c>
      <c r="H637" s="5" t="s">
        <v>232</v>
      </c>
    </row>
    <row r="638" spans="1:8">
      <c r="A638" s="90" t="s">
        <v>233</v>
      </c>
      <c r="B638" s="91" t="s">
        <v>234</v>
      </c>
      <c r="C638" s="92" t="s">
        <v>19</v>
      </c>
      <c r="D638" s="93">
        <v>151</v>
      </c>
      <c r="E638" s="94"/>
      <c r="F638" s="95">
        <v>9.9</v>
      </c>
      <c r="G638" s="95">
        <f>D638*F638</f>
        <v>1494.9</v>
      </c>
      <c r="H638" s="6" t="s">
        <v>232</v>
      </c>
    </row>
    <row r="639" spans="1:8">
      <c r="A639" s="90"/>
      <c r="B639" s="91" t="s">
        <v>1009</v>
      </c>
      <c r="C639" s="92" t="s">
        <v>224</v>
      </c>
      <c r="D639" s="93">
        <v>12.04</v>
      </c>
      <c r="E639" s="94">
        <v>0.1</v>
      </c>
      <c r="F639" s="95">
        <v>1.204</v>
      </c>
      <c r="G639" s="95"/>
      <c r="H639" s="6"/>
    </row>
    <row r="640" spans="1:8">
      <c r="A640" s="90"/>
      <c r="B640" s="91" t="s">
        <v>1152</v>
      </c>
      <c r="C640" s="92" t="s">
        <v>1023</v>
      </c>
      <c r="D640" s="93">
        <v>41.54</v>
      </c>
      <c r="E640" s="94">
        <v>0.1</v>
      </c>
      <c r="F640" s="95">
        <v>4.1539999999999999</v>
      </c>
      <c r="G640" s="95"/>
      <c r="H640" s="6"/>
    </row>
    <row r="641" spans="1:8">
      <c r="A641" s="90"/>
      <c r="B641" s="91" t="s">
        <v>1153</v>
      </c>
      <c r="C641" s="92" t="s">
        <v>1023</v>
      </c>
      <c r="D641" s="93">
        <v>15.18</v>
      </c>
      <c r="E641" s="94">
        <v>0.3</v>
      </c>
      <c r="F641" s="95">
        <v>4.5540000000000003</v>
      </c>
      <c r="G641" s="95"/>
      <c r="H641" s="6"/>
    </row>
    <row r="642" spans="1:8">
      <c r="A642" s="90" t="s">
        <v>235</v>
      </c>
      <c r="B642" s="91" t="s">
        <v>236</v>
      </c>
      <c r="C642" s="92" t="s">
        <v>47</v>
      </c>
      <c r="D642" s="93">
        <v>6</v>
      </c>
      <c r="E642" s="94"/>
      <c r="F642" s="95">
        <v>675.45</v>
      </c>
      <c r="G642" s="95">
        <f>D642*F642</f>
        <v>4052.7000000000003</v>
      </c>
      <c r="H642" s="6" t="s">
        <v>232</v>
      </c>
    </row>
    <row r="643" spans="1:8">
      <c r="A643" s="90"/>
      <c r="B643" s="91" t="s">
        <v>1154</v>
      </c>
      <c r="C643" s="92" t="s">
        <v>1155</v>
      </c>
      <c r="D643" s="93">
        <v>237.02</v>
      </c>
      <c r="E643" s="94">
        <v>2.5548000000000002</v>
      </c>
      <c r="F643" s="95">
        <v>605.53869599999996</v>
      </c>
      <c r="G643" s="95"/>
      <c r="H643" s="6"/>
    </row>
    <row r="644" spans="1:8">
      <c r="A644" s="90"/>
      <c r="B644" s="91" t="s">
        <v>1156</v>
      </c>
      <c r="C644" s="92" t="s">
        <v>1023</v>
      </c>
      <c r="D644" s="93">
        <v>166.22</v>
      </c>
      <c r="E644" s="94">
        <v>5.8000000000000003E-2</v>
      </c>
      <c r="F644" s="95">
        <v>9.6407600000000002</v>
      </c>
      <c r="G644" s="95"/>
      <c r="H644" s="6"/>
    </row>
    <row r="645" spans="1:8">
      <c r="A645" s="90"/>
      <c r="B645" s="91" t="s">
        <v>1157</v>
      </c>
      <c r="C645" s="92" t="s">
        <v>1025</v>
      </c>
      <c r="D645" s="93">
        <v>62.99</v>
      </c>
      <c r="E645" s="94">
        <v>0.1186</v>
      </c>
      <c r="F645" s="95">
        <v>7.4706140000000003</v>
      </c>
      <c r="G645" s="95"/>
      <c r="H645" s="6"/>
    </row>
    <row r="646" spans="1:8">
      <c r="A646" s="90"/>
      <c r="B646" s="91" t="s">
        <v>1158</v>
      </c>
      <c r="C646" s="92" t="s">
        <v>224</v>
      </c>
      <c r="D646" s="93">
        <v>10.94</v>
      </c>
      <c r="E646" s="94">
        <v>1.4126000000000001</v>
      </c>
      <c r="F646" s="95">
        <v>15.453844</v>
      </c>
      <c r="G646" s="95"/>
      <c r="H646" s="6"/>
    </row>
    <row r="647" spans="1:8">
      <c r="A647" s="90"/>
      <c r="B647" s="91" t="s">
        <v>1159</v>
      </c>
      <c r="C647" s="92" t="s">
        <v>1023</v>
      </c>
      <c r="D647" s="93">
        <v>112.78</v>
      </c>
      <c r="E647" s="94">
        <v>9.5100000000000004E-2</v>
      </c>
      <c r="F647" s="95">
        <v>10.725377999999999</v>
      </c>
      <c r="G647" s="95"/>
      <c r="H647" s="6"/>
    </row>
    <row r="648" spans="1:8">
      <c r="A648" s="90"/>
      <c r="B648" s="91" t="s">
        <v>1160</v>
      </c>
      <c r="C648" s="92" t="s">
        <v>1025</v>
      </c>
      <c r="D648" s="93">
        <v>35.86</v>
      </c>
      <c r="E648" s="94">
        <v>8.1500000000000003E-2</v>
      </c>
      <c r="F648" s="95">
        <v>2.92259</v>
      </c>
      <c r="G648" s="95"/>
      <c r="H648" s="6"/>
    </row>
    <row r="649" spans="1:8">
      <c r="A649" s="90"/>
      <c r="B649" s="91" t="s">
        <v>1161</v>
      </c>
      <c r="C649" s="92" t="s">
        <v>1025</v>
      </c>
      <c r="D649" s="93">
        <v>26.23</v>
      </c>
      <c r="E649" s="94">
        <v>0.13389999999999999</v>
      </c>
      <c r="F649" s="95">
        <v>3.512197</v>
      </c>
      <c r="G649" s="95"/>
      <c r="H649" s="6"/>
    </row>
    <row r="650" spans="1:8">
      <c r="A650" s="90"/>
      <c r="B650" s="91" t="s">
        <v>1162</v>
      </c>
      <c r="C650" s="92" t="s">
        <v>1023</v>
      </c>
      <c r="D650" s="93">
        <v>72.66</v>
      </c>
      <c r="E650" s="94">
        <v>4.2700000000000002E-2</v>
      </c>
      <c r="F650" s="95">
        <v>3.102582</v>
      </c>
      <c r="G650" s="95"/>
      <c r="H650" s="6"/>
    </row>
    <row r="651" spans="1:8">
      <c r="A651" s="90"/>
      <c r="B651" s="91" t="s">
        <v>1163</v>
      </c>
      <c r="C651" s="92" t="s">
        <v>1023</v>
      </c>
      <c r="D651" s="93">
        <v>110.98</v>
      </c>
      <c r="E651" s="94">
        <v>4.9500000000000002E-2</v>
      </c>
      <c r="F651" s="95">
        <v>5.4935099999999997</v>
      </c>
      <c r="G651" s="95"/>
      <c r="H651" s="6"/>
    </row>
    <row r="652" spans="1:8">
      <c r="A652" s="90"/>
      <c r="B652" s="91" t="s">
        <v>1164</v>
      </c>
      <c r="C652" s="92" t="s">
        <v>1025</v>
      </c>
      <c r="D652" s="93">
        <v>38.270000000000003</v>
      </c>
      <c r="E652" s="94">
        <v>0.30370000000000003</v>
      </c>
      <c r="F652" s="95">
        <v>11.622598999999999</v>
      </c>
      <c r="G652" s="95"/>
      <c r="H652" s="6"/>
    </row>
    <row r="653" spans="1:8">
      <c r="A653" s="90" t="s">
        <v>237</v>
      </c>
      <c r="B653" s="91" t="s">
        <v>238</v>
      </c>
      <c r="C653" s="92" t="s">
        <v>47</v>
      </c>
      <c r="D653" s="93">
        <v>30</v>
      </c>
      <c r="E653" s="94"/>
      <c r="F653" s="95">
        <v>55.41</v>
      </c>
      <c r="G653" s="95">
        <f>D653*F653</f>
        <v>1662.3</v>
      </c>
      <c r="H653" s="6" t="s">
        <v>232</v>
      </c>
    </row>
    <row r="654" spans="1:8">
      <c r="A654" s="90"/>
      <c r="B654" s="91" t="s">
        <v>1149</v>
      </c>
      <c r="C654" s="92" t="s">
        <v>1059</v>
      </c>
      <c r="D654" s="93">
        <v>53.6</v>
      </c>
      <c r="E654" s="94">
        <v>0.88</v>
      </c>
      <c r="F654" s="95">
        <v>47.167999999999999</v>
      </c>
      <c r="G654" s="95"/>
      <c r="H654" s="6"/>
    </row>
    <row r="655" spans="1:8">
      <c r="A655" s="90"/>
      <c r="B655" s="91" t="s">
        <v>1165</v>
      </c>
      <c r="C655" s="92" t="s">
        <v>1023</v>
      </c>
      <c r="D655" s="93">
        <v>78.319999999999993</v>
      </c>
      <c r="E655" s="94">
        <v>1.3313999999999999E-2</v>
      </c>
      <c r="F655" s="95">
        <v>1.0427519999999999</v>
      </c>
      <c r="G655" s="95"/>
      <c r="H655" s="6"/>
    </row>
    <row r="656" spans="1:8">
      <c r="A656" s="90"/>
      <c r="B656" s="91" t="s">
        <v>1166</v>
      </c>
      <c r="C656" s="92" t="s">
        <v>1023</v>
      </c>
      <c r="D656" s="93">
        <v>133.25</v>
      </c>
      <c r="E656" s="94">
        <v>2.3960000000000001E-3</v>
      </c>
      <c r="F656" s="95">
        <v>0.31926700000000002</v>
      </c>
      <c r="G656" s="95"/>
      <c r="H656" s="6"/>
    </row>
    <row r="657" spans="1:8">
      <c r="A657" s="90"/>
      <c r="B657" s="91" t="s">
        <v>1167</v>
      </c>
      <c r="C657" s="92" t="s">
        <v>1025</v>
      </c>
      <c r="D657" s="93">
        <v>46.85</v>
      </c>
      <c r="E657" s="94">
        <v>1.0917E-2</v>
      </c>
      <c r="F657" s="95">
        <v>0.51146100000000005</v>
      </c>
      <c r="G657" s="95"/>
      <c r="H657" s="6"/>
    </row>
    <row r="658" spans="1:8">
      <c r="A658" s="90"/>
      <c r="B658" s="91" t="s">
        <v>1122</v>
      </c>
      <c r="C658" s="92" t="s">
        <v>1023</v>
      </c>
      <c r="D658" s="93">
        <v>164.2</v>
      </c>
      <c r="E658" s="94">
        <v>8.7869999999999997E-3</v>
      </c>
      <c r="F658" s="95">
        <v>1.442825</v>
      </c>
      <c r="G658" s="95"/>
      <c r="H658" s="6"/>
    </row>
    <row r="659" spans="1:8">
      <c r="A659" s="90"/>
      <c r="B659" s="91" t="s">
        <v>1123</v>
      </c>
      <c r="C659" s="92" t="s">
        <v>1025</v>
      </c>
      <c r="D659" s="93">
        <v>46.65</v>
      </c>
      <c r="E659" s="94">
        <v>4.5269999999999998E-3</v>
      </c>
      <c r="F659" s="95">
        <v>0.21118500000000001</v>
      </c>
      <c r="G659" s="95"/>
      <c r="H659" s="6"/>
    </row>
    <row r="660" spans="1:8">
      <c r="A660" s="90"/>
      <c r="B660" s="91" t="s">
        <v>1168</v>
      </c>
      <c r="C660" s="92" t="s">
        <v>1023</v>
      </c>
      <c r="D660" s="93">
        <v>108.61</v>
      </c>
      <c r="E660" s="94">
        <v>3.1949999999999999E-3</v>
      </c>
      <c r="F660" s="95">
        <v>0.34700900000000001</v>
      </c>
      <c r="G660" s="95"/>
      <c r="H660" s="6"/>
    </row>
    <row r="661" spans="1:8">
      <c r="A661" s="90"/>
      <c r="B661" s="91" t="s">
        <v>1169</v>
      </c>
      <c r="C661" s="92" t="s">
        <v>1025</v>
      </c>
      <c r="D661" s="93">
        <v>36.85</v>
      </c>
      <c r="E661" s="94">
        <v>1.0118E-2</v>
      </c>
      <c r="F661" s="95">
        <v>0.37284800000000001</v>
      </c>
      <c r="G661" s="95"/>
      <c r="H661" s="6"/>
    </row>
    <row r="662" spans="1:8">
      <c r="A662" s="90"/>
      <c r="B662" s="91" t="s">
        <v>1170</v>
      </c>
      <c r="C662" s="92" t="s">
        <v>1023</v>
      </c>
      <c r="D662" s="93">
        <v>98.17</v>
      </c>
      <c r="E662" s="94">
        <v>1.1050000000000001E-2</v>
      </c>
      <c r="F662" s="95">
        <v>1.0847789999999999</v>
      </c>
      <c r="G662" s="95"/>
      <c r="H662" s="6"/>
    </row>
    <row r="663" spans="1:8">
      <c r="A663" s="90"/>
      <c r="B663" s="91" t="s">
        <v>1009</v>
      </c>
      <c r="C663" s="92" t="s">
        <v>224</v>
      </c>
      <c r="D663" s="93">
        <v>12.04</v>
      </c>
      <c r="E663" s="94">
        <v>5.3254999999999997E-2</v>
      </c>
      <c r="F663" s="95">
        <v>0.64119000000000004</v>
      </c>
      <c r="G663" s="95"/>
      <c r="H663" s="6"/>
    </row>
    <row r="664" spans="1:8">
      <c r="A664" s="90"/>
      <c r="B664" s="91" t="s">
        <v>1171</v>
      </c>
      <c r="C664" s="92" t="s">
        <v>1023</v>
      </c>
      <c r="D664" s="93">
        <v>188.56</v>
      </c>
      <c r="E664" s="94">
        <v>1.1050000000000001E-2</v>
      </c>
      <c r="F664" s="95">
        <v>2.0835880000000002</v>
      </c>
      <c r="G664" s="95"/>
      <c r="H664" s="6"/>
    </row>
    <row r="665" spans="1:8">
      <c r="A665" s="90"/>
      <c r="B665" s="91" t="s">
        <v>1172</v>
      </c>
      <c r="C665" s="92" t="s">
        <v>1025</v>
      </c>
      <c r="D665" s="93">
        <v>105.24</v>
      </c>
      <c r="E665" s="94">
        <v>2.2629999999999998E-3</v>
      </c>
      <c r="F665" s="95">
        <v>0.23815800000000001</v>
      </c>
      <c r="G665" s="95"/>
      <c r="H665" s="6"/>
    </row>
    <row r="666" spans="1:8">
      <c r="A666" s="84"/>
      <c r="B666" s="85" t="s">
        <v>239</v>
      </c>
      <c r="C666" s="86"/>
      <c r="D666" s="87"/>
      <c r="E666" s="88"/>
      <c r="F666" s="89"/>
      <c r="G666" s="89">
        <f>G667</f>
        <v>1846.1677</v>
      </c>
      <c r="H666" s="5" t="s">
        <v>240</v>
      </c>
    </row>
    <row r="667" spans="1:8">
      <c r="A667" s="90" t="s">
        <v>241</v>
      </c>
      <c r="B667" s="91" t="s">
        <v>242</v>
      </c>
      <c r="C667" s="92" t="s">
        <v>33</v>
      </c>
      <c r="D667" s="93">
        <v>2.21</v>
      </c>
      <c r="E667" s="94"/>
      <c r="F667" s="95">
        <v>835.37</v>
      </c>
      <c r="G667" s="95">
        <f>D667*F667</f>
        <v>1846.1677</v>
      </c>
      <c r="H667" s="6" t="s">
        <v>240</v>
      </c>
    </row>
    <row r="668" spans="1:8">
      <c r="A668" s="90"/>
      <c r="B668" s="91" t="s">
        <v>1173</v>
      </c>
      <c r="C668" s="92" t="s">
        <v>40</v>
      </c>
      <c r="D668" s="218">
        <v>32891.06</v>
      </c>
      <c r="E668" s="94">
        <v>1.9608E-2</v>
      </c>
      <c r="F668" s="95">
        <f>D668*E668</f>
        <v>644.92790447999994</v>
      </c>
      <c r="G668" s="95"/>
      <c r="H668" s="6"/>
    </row>
    <row r="669" spans="1:8">
      <c r="A669" s="90"/>
      <c r="B669" s="91" t="s">
        <v>1174</v>
      </c>
      <c r="C669" s="92" t="s">
        <v>40</v>
      </c>
      <c r="D669" s="218">
        <v>17681.25</v>
      </c>
      <c r="E669" s="94">
        <v>7.8429999999999993E-3</v>
      </c>
      <c r="F669" s="95">
        <f>D669*E669</f>
        <v>138.67404374999998</v>
      </c>
      <c r="G669" s="95"/>
      <c r="H669" s="6"/>
    </row>
    <row r="670" spans="1:8">
      <c r="A670" s="90"/>
      <c r="B670" s="91" t="s">
        <v>1098</v>
      </c>
      <c r="C670" s="92" t="s">
        <v>224</v>
      </c>
      <c r="D670" s="93">
        <v>12.01</v>
      </c>
      <c r="E670" s="94">
        <v>4.3099999999999996</v>
      </c>
      <c r="F670" s="95">
        <f>D670*E670</f>
        <v>51.763099999999994</v>
      </c>
      <c r="G670" s="95"/>
      <c r="H670" s="6"/>
    </row>
    <row r="671" spans="1:8">
      <c r="A671" s="84"/>
      <c r="B671" s="85" t="s">
        <v>36</v>
      </c>
      <c r="C671" s="86"/>
      <c r="D671" s="87"/>
      <c r="E671" s="88"/>
      <c r="F671" s="89"/>
      <c r="G671" s="89">
        <v>22598.02</v>
      </c>
      <c r="H671" s="5" t="s">
        <v>243</v>
      </c>
    </row>
    <row r="672" spans="1:8">
      <c r="A672" s="90" t="s">
        <v>244</v>
      </c>
      <c r="B672" s="91" t="s">
        <v>245</v>
      </c>
      <c r="C672" s="92" t="s">
        <v>52</v>
      </c>
      <c r="D672" s="93">
        <v>2210</v>
      </c>
      <c r="E672" s="94"/>
      <c r="F672" s="95">
        <v>1.86</v>
      </c>
      <c r="G672" s="95">
        <v>4110.6000000000004</v>
      </c>
      <c r="H672" s="6" t="s">
        <v>243</v>
      </c>
    </row>
    <row r="673" spans="1:8">
      <c r="A673" s="90"/>
      <c r="B673" s="91" t="s">
        <v>1175</v>
      </c>
      <c r="C673" s="92" t="s">
        <v>224</v>
      </c>
      <c r="D673" s="93">
        <v>20.100000000000001</v>
      </c>
      <c r="E673" s="94">
        <v>1.2E-2</v>
      </c>
      <c r="F673" s="95">
        <v>0.2412</v>
      </c>
      <c r="G673" s="95"/>
      <c r="H673" s="6"/>
    </row>
    <row r="674" spans="1:8">
      <c r="A674" s="90"/>
      <c r="B674" s="91" t="s">
        <v>1176</v>
      </c>
      <c r="C674" s="92" t="s">
        <v>1023</v>
      </c>
      <c r="D674" s="93">
        <v>108.5</v>
      </c>
      <c r="E674" s="94">
        <v>1.4999999999999999E-2</v>
      </c>
      <c r="F674" s="95">
        <v>1.6274999999999999</v>
      </c>
      <c r="G674" s="95"/>
      <c r="H674" s="6"/>
    </row>
    <row r="675" spans="1:8">
      <c r="A675" s="90" t="s">
        <v>246</v>
      </c>
      <c r="B675" s="91" t="s">
        <v>247</v>
      </c>
      <c r="C675" s="92" t="s">
        <v>19</v>
      </c>
      <c r="D675" s="93">
        <v>6142</v>
      </c>
      <c r="E675" s="94"/>
      <c r="F675" s="95">
        <v>3.01</v>
      </c>
      <c r="G675" s="95">
        <v>18487.419999999998</v>
      </c>
      <c r="H675" s="6" t="s">
        <v>243</v>
      </c>
    </row>
    <row r="676" spans="1:8">
      <c r="A676" s="90"/>
      <c r="B676" s="91" t="s">
        <v>1009</v>
      </c>
      <c r="C676" s="92" t="s">
        <v>224</v>
      </c>
      <c r="D676" s="93">
        <v>12.04</v>
      </c>
      <c r="E676" s="94">
        <v>0.25</v>
      </c>
      <c r="F676" s="95">
        <v>3.01</v>
      </c>
      <c r="G676" s="95"/>
      <c r="H676" s="6"/>
    </row>
    <row r="677" spans="1:8">
      <c r="A677" s="96"/>
      <c r="B677" s="97" t="s">
        <v>248</v>
      </c>
      <c r="C677" s="98"/>
      <c r="D677" s="99"/>
      <c r="E677" s="100"/>
      <c r="F677" s="101"/>
      <c r="G677" s="101">
        <v>139382.16</v>
      </c>
      <c r="H677" s="7" t="s">
        <v>249</v>
      </c>
    </row>
    <row r="678" spans="1:8">
      <c r="A678" s="84"/>
      <c r="B678" s="85" t="s">
        <v>250</v>
      </c>
      <c r="C678" s="86"/>
      <c r="D678" s="87"/>
      <c r="E678" s="88"/>
      <c r="F678" s="89"/>
      <c r="G678" s="89">
        <v>139382.16</v>
      </c>
      <c r="H678" s="5" t="s">
        <v>251</v>
      </c>
    </row>
    <row r="679" spans="1:8">
      <c r="A679" s="90" t="s">
        <v>252</v>
      </c>
      <c r="B679" s="91" t="s">
        <v>253</v>
      </c>
      <c r="C679" s="92" t="s">
        <v>254</v>
      </c>
      <c r="D679" s="93">
        <v>2178</v>
      </c>
      <c r="E679" s="94"/>
      <c r="F679" s="95">
        <v>46.01</v>
      </c>
      <c r="G679" s="95">
        <v>100209.78</v>
      </c>
      <c r="H679" s="6" t="s">
        <v>251</v>
      </c>
    </row>
    <row r="680" spans="1:8">
      <c r="A680" s="90" t="s">
        <v>255</v>
      </c>
      <c r="B680" s="91" t="s">
        <v>256</v>
      </c>
      <c r="C680" s="92" t="s">
        <v>52</v>
      </c>
      <c r="D680" s="93">
        <v>72</v>
      </c>
      <c r="E680" s="94"/>
      <c r="F680" s="95">
        <v>334.57</v>
      </c>
      <c r="G680" s="95">
        <v>24089.040000000001</v>
      </c>
      <c r="H680" s="6" t="s">
        <v>251</v>
      </c>
    </row>
    <row r="681" spans="1:8">
      <c r="A681" s="90"/>
      <c r="B681" s="91" t="s">
        <v>1177</v>
      </c>
      <c r="C681" s="92" t="s">
        <v>52</v>
      </c>
      <c r="D681" s="93">
        <v>334.57</v>
      </c>
      <c r="E681" s="94">
        <v>1</v>
      </c>
      <c r="F681" s="95">
        <v>334.57</v>
      </c>
      <c r="G681" s="95"/>
      <c r="H681" s="6"/>
    </row>
    <row r="682" spans="1:8">
      <c r="A682" s="90" t="s">
        <v>257</v>
      </c>
      <c r="B682" s="91" t="s">
        <v>258</v>
      </c>
      <c r="C682" s="92" t="s">
        <v>259</v>
      </c>
      <c r="D682" s="93">
        <v>38</v>
      </c>
      <c r="E682" s="94"/>
      <c r="F682" s="95">
        <v>396.93</v>
      </c>
      <c r="G682" s="95">
        <v>15083.34</v>
      </c>
      <c r="H682" s="6" t="s">
        <v>251</v>
      </c>
    </row>
    <row r="683" spans="1:8">
      <c r="A683" s="72"/>
      <c r="B683" s="73" t="s">
        <v>260</v>
      </c>
      <c r="C683" s="74"/>
      <c r="D683" s="75"/>
      <c r="E683" s="76"/>
      <c r="F683" s="77"/>
      <c r="G683" s="77">
        <f>G684+G714+G890+G1014+G1200+G1323+G1491+G1548+G1698+G1824+G2135+G2178+G2347</f>
        <v>1051105.7382100001</v>
      </c>
      <c r="H683" s="3" t="s">
        <v>261</v>
      </c>
    </row>
    <row r="684" spans="1:8">
      <c r="A684" s="78"/>
      <c r="B684" s="79" t="s">
        <v>262</v>
      </c>
      <c r="C684" s="80"/>
      <c r="D684" s="81"/>
      <c r="E684" s="82"/>
      <c r="F684" s="83"/>
      <c r="G684" s="83">
        <v>15925.22</v>
      </c>
      <c r="H684" s="4" t="s">
        <v>263</v>
      </c>
    </row>
    <row r="685" spans="1:8">
      <c r="A685" s="96"/>
      <c r="B685" s="97" t="s">
        <v>162</v>
      </c>
      <c r="C685" s="98"/>
      <c r="D685" s="99"/>
      <c r="E685" s="100"/>
      <c r="F685" s="101"/>
      <c r="G685" s="101">
        <v>15925.22</v>
      </c>
      <c r="H685" s="7" t="s">
        <v>264</v>
      </c>
    </row>
    <row r="686" spans="1:8">
      <c r="A686" s="84"/>
      <c r="B686" s="85" t="s">
        <v>15</v>
      </c>
      <c r="C686" s="86"/>
      <c r="D686" s="87"/>
      <c r="E686" s="88"/>
      <c r="F686" s="89"/>
      <c r="G686" s="89">
        <v>962.4</v>
      </c>
      <c r="H686" s="5" t="s">
        <v>265</v>
      </c>
    </row>
    <row r="687" spans="1:8">
      <c r="A687" s="90" t="s">
        <v>266</v>
      </c>
      <c r="B687" s="91" t="s">
        <v>267</v>
      </c>
      <c r="C687" s="92" t="s">
        <v>19</v>
      </c>
      <c r="D687" s="93">
        <v>3208</v>
      </c>
      <c r="E687" s="94"/>
      <c r="F687" s="95">
        <v>0.3</v>
      </c>
      <c r="G687" s="95">
        <v>962.4</v>
      </c>
      <c r="H687" s="6" t="s">
        <v>265</v>
      </c>
    </row>
    <row r="688" spans="1:8">
      <c r="A688" s="90"/>
      <c r="B688" s="91" t="s">
        <v>1121</v>
      </c>
      <c r="C688" s="92" t="s">
        <v>1023</v>
      </c>
      <c r="D688" s="93">
        <v>143.72999999999999</v>
      </c>
      <c r="E688" s="94">
        <v>2E-3</v>
      </c>
      <c r="F688" s="95">
        <v>0.28745999999999999</v>
      </c>
      <c r="G688" s="95"/>
      <c r="H688" s="6"/>
    </row>
    <row r="689" spans="1:8">
      <c r="A689" s="90"/>
      <c r="B689" s="91" t="s">
        <v>1009</v>
      </c>
      <c r="C689" s="92" t="s">
        <v>224</v>
      </c>
      <c r="D689" s="93">
        <v>12.04</v>
      </c>
      <c r="E689" s="94">
        <v>1.6999999999999999E-3</v>
      </c>
      <c r="F689" s="95">
        <v>2.0468E-2</v>
      </c>
      <c r="G689" s="95"/>
      <c r="H689" s="6"/>
    </row>
    <row r="690" spans="1:8">
      <c r="A690" s="84"/>
      <c r="B690" s="85" t="s">
        <v>43</v>
      </c>
      <c r="C690" s="86"/>
      <c r="D690" s="87"/>
      <c r="E690" s="88"/>
      <c r="F690" s="89"/>
      <c r="G690" s="89">
        <v>14962.82</v>
      </c>
      <c r="H690" s="5" t="s">
        <v>268</v>
      </c>
    </row>
    <row r="691" spans="1:8">
      <c r="A691" s="90" t="s">
        <v>192</v>
      </c>
      <c r="B691" s="91" t="s">
        <v>193</v>
      </c>
      <c r="C691" s="92" t="s">
        <v>47</v>
      </c>
      <c r="D691" s="93">
        <v>875</v>
      </c>
      <c r="E691" s="94"/>
      <c r="F691" s="95">
        <v>2.63</v>
      </c>
      <c r="G691" s="95">
        <v>2301.25</v>
      </c>
      <c r="H691" s="6" t="s">
        <v>268</v>
      </c>
    </row>
    <row r="692" spans="1:8">
      <c r="A692" s="90"/>
      <c r="B692" s="91" t="s">
        <v>1121</v>
      </c>
      <c r="C692" s="92" t="s">
        <v>1023</v>
      </c>
      <c r="D692" s="93">
        <v>143.72999999999999</v>
      </c>
      <c r="E692" s="94">
        <v>9.3457999999999996E-3</v>
      </c>
      <c r="F692" s="95">
        <v>1.343272</v>
      </c>
      <c r="G692" s="95"/>
      <c r="H692" s="6"/>
    </row>
    <row r="693" spans="1:8">
      <c r="A693" s="90"/>
      <c r="B693" s="91" t="s">
        <v>1122</v>
      </c>
      <c r="C693" s="92" t="s">
        <v>1023</v>
      </c>
      <c r="D693" s="93">
        <v>164.2</v>
      </c>
      <c r="E693" s="94">
        <v>5.4206000000000002E-3</v>
      </c>
      <c r="F693" s="95">
        <v>0.89006300000000005</v>
      </c>
      <c r="G693" s="95"/>
      <c r="H693" s="6"/>
    </row>
    <row r="694" spans="1:8">
      <c r="A694" s="90"/>
      <c r="B694" s="91" t="s">
        <v>1123</v>
      </c>
      <c r="C694" s="92" t="s">
        <v>1025</v>
      </c>
      <c r="D694" s="93">
        <v>46.65</v>
      </c>
      <c r="E694" s="94">
        <v>3.9252000000000002E-3</v>
      </c>
      <c r="F694" s="95">
        <v>0.183111</v>
      </c>
      <c r="G694" s="95"/>
      <c r="H694" s="6"/>
    </row>
    <row r="695" spans="1:8">
      <c r="A695" s="90"/>
      <c r="B695" s="91" t="s">
        <v>1009</v>
      </c>
      <c r="C695" s="92" t="s">
        <v>224</v>
      </c>
      <c r="D695" s="93">
        <v>12.04</v>
      </c>
      <c r="E695" s="94">
        <v>1.8691599999999999E-2</v>
      </c>
      <c r="F695" s="95">
        <v>0.225047</v>
      </c>
      <c r="G695" s="95"/>
      <c r="H695" s="6"/>
    </row>
    <row r="696" spans="1:8">
      <c r="A696" s="90" t="s">
        <v>269</v>
      </c>
      <c r="B696" s="91" t="s">
        <v>270</v>
      </c>
      <c r="C696" s="92" t="s">
        <v>47</v>
      </c>
      <c r="D696" s="93">
        <v>377.5</v>
      </c>
      <c r="E696" s="94"/>
      <c r="F696" s="95">
        <v>4.3899999999999997</v>
      </c>
      <c r="G696" s="95">
        <v>1657.22</v>
      </c>
      <c r="H696" s="6" t="s">
        <v>268</v>
      </c>
    </row>
    <row r="697" spans="1:8">
      <c r="A697" s="90"/>
      <c r="B697" s="91" t="s">
        <v>1165</v>
      </c>
      <c r="C697" s="92" t="s">
        <v>1023</v>
      </c>
      <c r="D697" s="93">
        <v>78.319999999999993</v>
      </c>
      <c r="E697" s="94">
        <v>5.0000000000000001E-3</v>
      </c>
      <c r="F697" s="95">
        <v>0.3916</v>
      </c>
      <c r="G697" s="95"/>
      <c r="H697" s="6"/>
    </row>
    <row r="698" spans="1:8">
      <c r="A698" s="90"/>
      <c r="B698" s="91" t="s">
        <v>1178</v>
      </c>
      <c r="C698" s="92" t="s">
        <v>1023</v>
      </c>
      <c r="D698" s="93">
        <v>2.48</v>
      </c>
      <c r="E698" s="94">
        <v>0.01</v>
      </c>
      <c r="F698" s="95">
        <v>2.4799999999999999E-2</v>
      </c>
      <c r="G698" s="95"/>
      <c r="H698" s="6"/>
    </row>
    <row r="699" spans="1:8">
      <c r="A699" s="90"/>
      <c r="B699" s="91" t="s">
        <v>1166</v>
      </c>
      <c r="C699" s="92" t="s">
        <v>1023</v>
      </c>
      <c r="D699" s="93">
        <v>133.25</v>
      </c>
      <c r="E699" s="94">
        <v>5.0000000000000001E-3</v>
      </c>
      <c r="F699" s="95">
        <v>0.66625000000000001</v>
      </c>
      <c r="G699" s="95"/>
      <c r="H699" s="6"/>
    </row>
    <row r="700" spans="1:8">
      <c r="A700" s="90"/>
      <c r="B700" s="91" t="s">
        <v>1179</v>
      </c>
      <c r="C700" s="92" t="s">
        <v>1023</v>
      </c>
      <c r="D700" s="93">
        <v>119.73</v>
      </c>
      <c r="E700" s="94">
        <v>0.01</v>
      </c>
      <c r="F700" s="95">
        <v>1.1973</v>
      </c>
      <c r="G700" s="95"/>
      <c r="H700" s="6"/>
    </row>
    <row r="701" spans="1:8">
      <c r="A701" s="90"/>
      <c r="B701" s="91" t="s">
        <v>1180</v>
      </c>
      <c r="C701" s="92" t="s">
        <v>1023</v>
      </c>
      <c r="D701" s="93">
        <v>109.54</v>
      </c>
      <c r="E701" s="94">
        <v>0.01</v>
      </c>
      <c r="F701" s="95">
        <v>1.0953999999999999</v>
      </c>
      <c r="G701" s="95"/>
      <c r="H701" s="6"/>
    </row>
    <row r="702" spans="1:8">
      <c r="A702" s="90"/>
      <c r="B702" s="91" t="s">
        <v>1009</v>
      </c>
      <c r="C702" s="92" t="s">
        <v>224</v>
      </c>
      <c r="D702" s="93">
        <v>12.04</v>
      </c>
      <c r="E702" s="94">
        <v>0.03</v>
      </c>
      <c r="F702" s="95">
        <v>0.36120000000000002</v>
      </c>
      <c r="G702" s="95"/>
      <c r="H702" s="6"/>
    </row>
    <row r="703" spans="1:8">
      <c r="A703" s="90"/>
      <c r="B703" s="91" t="s">
        <v>1181</v>
      </c>
      <c r="C703" s="92" t="s">
        <v>1023</v>
      </c>
      <c r="D703" s="93">
        <v>68.47</v>
      </c>
      <c r="E703" s="94">
        <v>0.01</v>
      </c>
      <c r="F703" s="95">
        <v>0.68469999999999998</v>
      </c>
      <c r="G703" s="95"/>
      <c r="H703" s="6"/>
    </row>
    <row r="704" spans="1:8">
      <c r="A704" s="90" t="s">
        <v>271</v>
      </c>
      <c r="B704" s="91" t="s">
        <v>272</v>
      </c>
      <c r="C704" s="92" t="s">
        <v>47</v>
      </c>
      <c r="D704" s="93">
        <v>1367</v>
      </c>
      <c r="E704" s="94"/>
      <c r="F704" s="95">
        <v>3.32</v>
      </c>
      <c r="G704" s="95">
        <v>4538.4399999999996</v>
      </c>
      <c r="H704" s="6" t="s">
        <v>268</v>
      </c>
    </row>
    <row r="705" spans="1:8">
      <c r="A705" s="90"/>
      <c r="B705" s="91" t="s">
        <v>1118</v>
      </c>
      <c r="C705" s="92" t="s">
        <v>1023</v>
      </c>
      <c r="D705" s="93">
        <v>146.13999999999999</v>
      </c>
      <c r="E705" s="94">
        <v>7.0000000000000001E-3</v>
      </c>
      <c r="F705" s="95">
        <v>1.02298</v>
      </c>
      <c r="G705" s="95"/>
      <c r="H705" s="6"/>
    </row>
    <row r="706" spans="1:8">
      <c r="A706" s="90"/>
      <c r="B706" s="91" t="s">
        <v>1119</v>
      </c>
      <c r="C706" s="92" t="s">
        <v>1023</v>
      </c>
      <c r="D706" s="93">
        <v>116.56</v>
      </c>
      <c r="E706" s="94">
        <v>1.7999999999999999E-2</v>
      </c>
      <c r="F706" s="95">
        <v>2.0980799999999999</v>
      </c>
      <c r="G706" s="95"/>
      <c r="H706" s="6"/>
    </row>
    <row r="707" spans="1:8">
      <c r="A707" s="90"/>
      <c r="B707" s="91" t="s">
        <v>1009</v>
      </c>
      <c r="C707" s="92" t="s">
        <v>224</v>
      </c>
      <c r="D707" s="93">
        <v>12.04</v>
      </c>
      <c r="E707" s="94">
        <v>1.7999999999999999E-2</v>
      </c>
      <c r="F707" s="95">
        <v>0.21672</v>
      </c>
      <c r="G707" s="95"/>
      <c r="H707" s="6"/>
    </row>
    <row r="708" spans="1:8">
      <c r="A708" s="90" t="s">
        <v>188</v>
      </c>
      <c r="B708" s="91" t="s">
        <v>189</v>
      </c>
      <c r="C708" s="92" t="s">
        <v>47</v>
      </c>
      <c r="D708" s="93">
        <v>1367</v>
      </c>
      <c r="E708" s="94"/>
      <c r="F708" s="95">
        <v>3.33</v>
      </c>
      <c r="G708" s="95">
        <v>4552.1099999999997</v>
      </c>
      <c r="H708" s="6" t="s">
        <v>268</v>
      </c>
    </row>
    <row r="709" spans="1:8">
      <c r="A709" s="90"/>
      <c r="B709" s="91" t="s">
        <v>1118</v>
      </c>
      <c r="C709" s="92" t="s">
        <v>1023</v>
      </c>
      <c r="D709" s="93">
        <v>146.13999999999999</v>
      </c>
      <c r="E709" s="94">
        <v>2.2800000000000001E-2</v>
      </c>
      <c r="F709" s="95">
        <v>3.3319920000000001</v>
      </c>
      <c r="G709" s="95"/>
      <c r="H709" s="6"/>
    </row>
    <row r="710" spans="1:8">
      <c r="A710" s="90" t="s">
        <v>273</v>
      </c>
      <c r="B710" s="91" t="s">
        <v>274</v>
      </c>
      <c r="C710" s="92" t="s">
        <v>47</v>
      </c>
      <c r="D710" s="93">
        <v>1367</v>
      </c>
      <c r="E710" s="94"/>
      <c r="F710" s="95">
        <v>1.4</v>
      </c>
      <c r="G710" s="95">
        <v>1913.8</v>
      </c>
      <c r="H710" s="6" t="s">
        <v>268</v>
      </c>
    </row>
    <row r="711" spans="1:8">
      <c r="A711" s="90"/>
      <c r="B711" s="91" t="s">
        <v>1121</v>
      </c>
      <c r="C711" s="92" t="s">
        <v>1023</v>
      </c>
      <c r="D711" s="93">
        <v>143.72999999999999</v>
      </c>
      <c r="E711" s="94">
        <v>7.9000000000000008E-3</v>
      </c>
      <c r="F711" s="95">
        <v>1.135467</v>
      </c>
      <c r="G711" s="95"/>
      <c r="H711" s="6"/>
    </row>
    <row r="712" spans="1:8">
      <c r="A712" s="90"/>
      <c r="B712" s="91" t="s">
        <v>1182</v>
      </c>
      <c r="C712" s="92" t="s">
        <v>1025</v>
      </c>
      <c r="D712" s="93">
        <v>43</v>
      </c>
      <c r="E712" s="94">
        <v>3.3999999999999998E-3</v>
      </c>
      <c r="F712" s="95">
        <v>0.1462</v>
      </c>
      <c r="G712" s="95"/>
      <c r="H712" s="6"/>
    </row>
    <row r="713" spans="1:8">
      <c r="A713" s="90"/>
      <c r="B713" s="91" t="s">
        <v>1009</v>
      </c>
      <c r="C713" s="92" t="s">
        <v>224</v>
      </c>
      <c r="D713" s="93">
        <v>12.04</v>
      </c>
      <c r="E713" s="94">
        <v>1.1299999999999999E-2</v>
      </c>
      <c r="F713" s="95">
        <v>0.13605200000000001</v>
      </c>
      <c r="G713" s="95"/>
      <c r="H713" s="6"/>
    </row>
    <row r="714" spans="1:8">
      <c r="A714" s="78"/>
      <c r="B714" s="79" t="s">
        <v>275</v>
      </c>
      <c r="C714" s="80"/>
      <c r="D714" s="81"/>
      <c r="E714" s="82"/>
      <c r="F714" s="83"/>
      <c r="G714" s="83">
        <f>G715+G855+G885</f>
        <v>75234.065000000002</v>
      </c>
      <c r="H714" s="4" t="s">
        <v>276</v>
      </c>
    </row>
    <row r="715" spans="1:8">
      <c r="A715" s="96"/>
      <c r="B715" s="97" t="s">
        <v>162</v>
      </c>
      <c r="C715" s="98"/>
      <c r="D715" s="99"/>
      <c r="E715" s="100"/>
      <c r="F715" s="101"/>
      <c r="G715" s="101">
        <f>G716+G725+G743+G762+G824+G832+G835</f>
        <v>46167.465000000004</v>
      </c>
      <c r="H715" s="7" t="s">
        <v>277</v>
      </c>
    </row>
    <row r="716" spans="1:8">
      <c r="A716" s="84"/>
      <c r="B716" s="85" t="s">
        <v>278</v>
      </c>
      <c r="C716" s="86"/>
      <c r="D716" s="87"/>
      <c r="E716" s="88"/>
      <c r="F716" s="89"/>
      <c r="G716" s="89">
        <v>808.25</v>
      </c>
      <c r="H716" s="5" t="s">
        <v>279</v>
      </c>
    </row>
    <row r="717" spans="1:8">
      <c r="A717" s="90" t="s">
        <v>280</v>
      </c>
      <c r="B717" s="91" t="s">
        <v>281</v>
      </c>
      <c r="C717" s="92" t="s">
        <v>282</v>
      </c>
      <c r="D717" s="93">
        <v>369</v>
      </c>
      <c r="E717" s="94"/>
      <c r="F717" s="95">
        <v>1.35</v>
      </c>
      <c r="G717" s="95">
        <v>498.15</v>
      </c>
      <c r="H717" s="6" t="s">
        <v>279</v>
      </c>
    </row>
    <row r="718" spans="1:8">
      <c r="A718" s="90"/>
      <c r="B718" s="91" t="s">
        <v>1183</v>
      </c>
      <c r="C718" s="92" t="s">
        <v>224</v>
      </c>
      <c r="D718" s="93">
        <v>21.08</v>
      </c>
      <c r="E718" s="94">
        <v>0.03</v>
      </c>
      <c r="F718" s="95">
        <v>0.63239999999999996</v>
      </c>
      <c r="G718" s="95"/>
      <c r="H718" s="6"/>
    </row>
    <row r="719" spans="1:8">
      <c r="A719" s="90"/>
      <c r="B719" s="91" t="s">
        <v>1009</v>
      </c>
      <c r="C719" s="92" t="s">
        <v>224</v>
      </c>
      <c r="D719" s="93">
        <v>12.04</v>
      </c>
      <c r="E719" s="94">
        <v>0.06</v>
      </c>
      <c r="F719" s="95">
        <v>0.72240000000000004</v>
      </c>
      <c r="G719" s="95"/>
      <c r="H719" s="6"/>
    </row>
    <row r="720" spans="1:8">
      <c r="A720" s="90" t="s">
        <v>283</v>
      </c>
      <c r="B720" s="91" t="s">
        <v>284</v>
      </c>
      <c r="C720" s="92" t="s">
        <v>28</v>
      </c>
      <c r="D720" s="93">
        <v>2</v>
      </c>
      <c r="E720" s="94"/>
      <c r="F720" s="95">
        <v>155.05000000000001</v>
      </c>
      <c r="G720" s="95">
        <v>310.10000000000002</v>
      </c>
      <c r="H720" s="6" t="s">
        <v>279</v>
      </c>
    </row>
    <row r="721" spans="1:8">
      <c r="A721" s="90"/>
      <c r="B721" s="91" t="s">
        <v>1184</v>
      </c>
      <c r="C721" s="92" t="s">
        <v>224</v>
      </c>
      <c r="D721" s="93">
        <v>16.8</v>
      </c>
      <c r="E721" s="94">
        <v>2.5</v>
      </c>
      <c r="F721" s="95">
        <v>42</v>
      </c>
      <c r="G721" s="95"/>
      <c r="H721" s="6"/>
    </row>
    <row r="722" spans="1:8">
      <c r="A722" s="90"/>
      <c r="B722" s="91" t="s">
        <v>1183</v>
      </c>
      <c r="C722" s="92" t="s">
        <v>224</v>
      </c>
      <c r="D722" s="93">
        <v>21.08</v>
      </c>
      <c r="E722" s="94">
        <v>2.5</v>
      </c>
      <c r="F722" s="95">
        <v>52.7</v>
      </c>
      <c r="G722" s="95"/>
      <c r="H722" s="6"/>
    </row>
    <row r="723" spans="1:8">
      <c r="A723" s="90"/>
      <c r="B723" s="91" t="s">
        <v>1009</v>
      </c>
      <c r="C723" s="92" t="s">
        <v>224</v>
      </c>
      <c r="D723" s="93">
        <v>12.04</v>
      </c>
      <c r="E723" s="94">
        <v>5</v>
      </c>
      <c r="F723" s="95">
        <v>60.2</v>
      </c>
      <c r="G723" s="95"/>
      <c r="H723" s="6"/>
    </row>
    <row r="724" spans="1:8">
      <c r="A724" s="90"/>
      <c r="B724" s="91" t="s">
        <v>1185</v>
      </c>
      <c r="C724" s="92" t="s">
        <v>1023</v>
      </c>
      <c r="D724" s="93">
        <v>0.06</v>
      </c>
      <c r="E724" s="94">
        <v>2.5</v>
      </c>
      <c r="F724" s="95">
        <v>0.15</v>
      </c>
      <c r="G724" s="95"/>
      <c r="H724" s="6"/>
    </row>
    <row r="725" spans="1:8">
      <c r="A725" s="84"/>
      <c r="B725" s="85" t="s">
        <v>43</v>
      </c>
      <c r="C725" s="86"/>
      <c r="D725" s="87"/>
      <c r="E725" s="88"/>
      <c r="F725" s="89"/>
      <c r="G725" s="89">
        <v>1828.9</v>
      </c>
      <c r="H725" s="5" t="s">
        <v>285</v>
      </c>
    </row>
    <row r="726" spans="1:8">
      <c r="A726" s="90" t="s">
        <v>286</v>
      </c>
      <c r="B726" s="91" t="s">
        <v>287</v>
      </c>
      <c r="C726" s="92" t="s">
        <v>47</v>
      </c>
      <c r="D726" s="93">
        <v>87.5</v>
      </c>
      <c r="E726" s="94"/>
      <c r="F726" s="95">
        <v>5.89</v>
      </c>
      <c r="G726" s="95">
        <v>515.38</v>
      </c>
      <c r="H726" s="6" t="s">
        <v>285</v>
      </c>
    </row>
    <row r="727" spans="1:8">
      <c r="A727" s="90"/>
      <c r="B727" s="91" t="s">
        <v>1009</v>
      </c>
      <c r="C727" s="92" t="s">
        <v>224</v>
      </c>
      <c r="D727" s="93">
        <v>12.04</v>
      </c>
      <c r="E727" s="94">
        <v>1.0200000000000001E-2</v>
      </c>
      <c r="F727" s="95">
        <v>0.122808</v>
      </c>
      <c r="G727" s="95"/>
      <c r="H727" s="6"/>
    </row>
    <row r="728" spans="1:8">
      <c r="A728" s="90"/>
      <c r="B728" s="91" t="s">
        <v>1186</v>
      </c>
      <c r="C728" s="92" t="s">
        <v>1023</v>
      </c>
      <c r="D728" s="93">
        <v>141.33000000000001</v>
      </c>
      <c r="E728" s="94">
        <v>8.0999999999999996E-3</v>
      </c>
      <c r="F728" s="95">
        <v>1.144773</v>
      </c>
      <c r="G728" s="95"/>
      <c r="H728" s="6"/>
    </row>
    <row r="729" spans="1:8">
      <c r="A729" s="90"/>
      <c r="B729" s="91" t="s">
        <v>1187</v>
      </c>
      <c r="C729" s="92" t="s">
        <v>1025</v>
      </c>
      <c r="D729" s="93">
        <v>44.87</v>
      </c>
      <c r="E729" s="94">
        <v>2E-3</v>
      </c>
      <c r="F729" s="95">
        <v>8.974E-2</v>
      </c>
      <c r="G729" s="95"/>
      <c r="H729" s="6"/>
    </row>
    <row r="730" spans="1:8">
      <c r="A730" s="90"/>
      <c r="B730" s="91" t="s">
        <v>1026</v>
      </c>
      <c r="C730" s="92" t="s">
        <v>1023</v>
      </c>
      <c r="D730" s="93">
        <v>186.78</v>
      </c>
      <c r="E730" s="94">
        <v>2.3E-2</v>
      </c>
      <c r="F730" s="95">
        <v>4.2959399999999999</v>
      </c>
      <c r="G730" s="95"/>
      <c r="H730" s="6"/>
    </row>
    <row r="731" spans="1:8">
      <c r="A731" s="90"/>
      <c r="B731" s="91" t="s">
        <v>1027</v>
      </c>
      <c r="C731" s="92" t="s">
        <v>1025</v>
      </c>
      <c r="D731" s="93">
        <v>34.67</v>
      </c>
      <c r="E731" s="94">
        <v>7.4999999999999997E-3</v>
      </c>
      <c r="F731" s="95">
        <v>0.26002500000000001</v>
      </c>
      <c r="G731" s="95"/>
      <c r="H731" s="6"/>
    </row>
    <row r="732" spans="1:8">
      <c r="A732" s="90" t="s">
        <v>184</v>
      </c>
      <c r="B732" s="91" t="s">
        <v>185</v>
      </c>
      <c r="C732" s="92" t="s">
        <v>47</v>
      </c>
      <c r="D732" s="93">
        <v>56</v>
      </c>
      <c r="E732" s="94"/>
      <c r="F732" s="95">
        <v>17.690000000000001</v>
      </c>
      <c r="G732" s="95">
        <v>990.64</v>
      </c>
      <c r="H732" s="6" t="s">
        <v>285</v>
      </c>
    </row>
    <row r="733" spans="1:8">
      <c r="A733" s="90"/>
      <c r="B733" s="91" t="s">
        <v>1114</v>
      </c>
      <c r="C733" s="92" t="s">
        <v>1023</v>
      </c>
      <c r="D733" s="93">
        <v>144.58000000000001</v>
      </c>
      <c r="E733" s="94">
        <v>6.0000000000000001E-3</v>
      </c>
      <c r="F733" s="95">
        <v>0.86748000000000003</v>
      </c>
      <c r="G733" s="95"/>
      <c r="H733" s="6"/>
    </row>
    <row r="734" spans="1:8">
      <c r="A734" s="90"/>
      <c r="B734" s="91" t="s">
        <v>1115</v>
      </c>
      <c r="C734" s="92" t="s">
        <v>1025</v>
      </c>
      <c r="D734" s="93">
        <v>27.26</v>
      </c>
      <c r="E734" s="94">
        <v>3.0000000000000001E-3</v>
      </c>
      <c r="F734" s="95">
        <v>8.1780000000000005E-2</v>
      </c>
      <c r="G734" s="95"/>
      <c r="H734" s="6"/>
    </row>
    <row r="735" spans="1:8">
      <c r="A735" s="90"/>
      <c r="B735" s="91" t="s">
        <v>1009</v>
      </c>
      <c r="C735" s="92" t="s">
        <v>224</v>
      </c>
      <c r="D735" s="93">
        <v>12.04</v>
      </c>
      <c r="E735" s="94">
        <v>0.65900000000000003</v>
      </c>
      <c r="F735" s="95">
        <v>7.9343599999999999</v>
      </c>
      <c r="G735" s="95"/>
      <c r="H735" s="6"/>
    </row>
    <row r="736" spans="1:8">
      <c r="A736" s="90"/>
      <c r="B736" s="91" t="s">
        <v>1116</v>
      </c>
      <c r="C736" s="92" t="s">
        <v>1023</v>
      </c>
      <c r="D736" s="93">
        <v>18.29</v>
      </c>
      <c r="E736" s="94">
        <v>0.27400000000000002</v>
      </c>
      <c r="F736" s="95">
        <v>5.0114599999999996</v>
      </c>
      <c r="G736" s="95"/>
      <c r="H736" s="6"/>
    </row>
    <row r="737" spans="1:8">
      <c r="A737" s="90"/>
      <c r="B737" s="91" t="s">
        <v>1117</v>
      </c>
      <c r="C737" s="92" t="s">
        <v>1025</v>
      </c>
      <c r="D737" s="93">
        <v>15.01</v>
      </c>
      <c r="E737" s="94">
        <v>0.254</v>
      </c>
      <c r="F737" s="95">
        <v>3.8125399999999998</v>
      </c>
      <c r="G737" s="95"/>
      <c r="H737" s="6"/>
    </row>
    <row r="738" spans="1:8">
      <c r="A738" s="90" t="s">
        <v>188</v>
      </c>
      <c r="B738" s="91" t="s">
        <v>189</v>
      </c>
      <c r="C738" s="92" t="s">
        <v>47</v>
      </c>
      <c r="D738" s="93">
        <v>87.5</v>
      </c>
      <c r="E738" s="94"/>
      <c r="F738" s="95">
        <v>3.33</v>
      </c>
      <c r="G738" s="95">
        <v>291.38</v>
      </c>
      <c r="H738" s="6" t="s">
        <v>285</v>
      </c>
    </row>
    <row r="739" spans="1:8">
      <c r="A739" s="90"/>
      <c r="B739" s="91" t="s">
        <v>1118</v>
      </c>
      <c r="C739" s="92" t="s">
        <v>1023</v>
      </c>
      <c r="D739" s="93">
        <v>146.13999999999999</v>
      </c>
      <c r="E739" s="94">
        <v>2.2800000000000001E-2</v>
      </c>
      <c r="F739" s="95">
        <v>3.3319920000000001</v>
      </c>
      <c r="G739" s="95"/>
      <c r="H739" s="6"/>
    </row>
    <row r="740" spans="1:8">
      <c r="A740" s="90" t="s">
        <v>190</v>
      </c>
      <c r="B740" s="91" t="s">
        <v>191</v>
      </c>
      <c r="C740" s="92" t="s">
        <v>47</v>
      </c>
      <c r="D740" s="93">
        <v>42</v>
      </c>
      <c r="E740" s="94"/>
      <c r="F740" s="95">
        <v>0.75</v>
      </c>
      <c r="G740" s="95">
        <v>31.5</v>
      </c>
      <c r="H740" s="6" t="s">
        <v>285</v>
      </c>
    </row>
    <row r="741" spans="1:8">
      <c r="A741" s="90"/>
      <c r="B741" s="91" t="s">
        <v>1120</v>
      </c>
      <c r="C741" s="92" t="s">
        <v>1023</v>
      </c>
      <c r="D741" s="93">
        <v>152.15</v>
      </c>
      <c r="E741" s="94">
        <v>2.9867000000000001E-3</v>
      </c>
      <c r="F741" s="95">
        <v>0.454426</v>
      </c>
      <c r="G741" s="95"/>
      <c r="H741" s="6"/>
    </row>
    <row r="742" spans="1:8">
      <c r="A742" s="90"/>
      <c r="B742" s="91" t="s">
        <v>1009</v>
      </c>
      <c r="C742" s="92" t="s">
        <v>224</v>
      </c>
      <c r="D742" s="93">
        <v>12.04</v>
      </c>
      <c r="E742" s="94">
        <v>2.5499999999999998E-2</v>
      </c>
      <c r="F742" s="95">
        <v>0.30702000000000002</v>
      </c>
      <c r="G742" s="95"/>
      <c r="H742" s="6"/>
    </row>
    <row r="743" spans="1:8">
      <c r="A743" s="84"/>
      <c r="B743" s="85" t="s">
        <v>196</v>
      </c>
      <c r="C743" s="86"/>
      <c r="D743" s="87"/>
      <c r="E743" s="88"/>
      <c r="F743" s="89"/>
      <c r="G743" s="89">
        <v>4227.28</v>
      </c>
      <c r="H743" s="5" t="s">
        <v>288</v>
      </c>
    </row>
    <row r="744" spans="1:8">
      <c r="A744" s="90" t="s">
        <v>289</v>
      </c>
      <c r="B744" s="91" t="s">
        <v>290</v>
      </c>
      <c r="C744" s="92" t="s">
        <v>47</v>
      </c>
      <c r="D744" s="93">
        <v>20</v>
      </c>
      <c r="E744" s="94"/>
      <c r="F744" s="95">
        <v>15.12</v>
      </c>
      <c r="G744" s="95">
        <v>302.39999999999998</v>
      </c>
      <c r="H744" s="6" t="s">
        <v>288</v>
      </c>
    </row>
    <row r="745" spans="1:8">
      <c r="A745" s="90"/>
      <c r="B745" s="91" t="s">
        <v>1188</v>
      </c>
      <c r="C745" s="92" t="s">
        <v>254</v>
      </c>
      <c r="D745" s="93">
        <v>8.89</v>
      </c>
      <c r="E745" s="94">
        <v>0.20624999999999999</v>
      </c>
      <c r="F745" s="95">
        <v>1.8335619999999999</v>
      </c>
      <c r="G745" s="95"/>
      <c r="H745" s="6"/>
    </row>
    <row r="746" spans="1:8">
      <c r="A746" s="90"/>
      <c r="B746" s="91" t="s">
        <v>1006</v>
      </c>
      <c r="C746" s="92" t="s">
        <v>1007</v>
      </c>
      <c r="D746" s="93">
        <v>8.06</v>
      </c>
      <c r="E746" s="94">
        <v>0.09</v>
      </c>
      <c r="F746" s="95">
        <v>0.72540000000000004</v>
      </c>
      <c r="G746" s="95"/>
      <c r="H746" s="6"/>
    </row>
    <row r="747" spans="1:8">
      <c r="A747" s="90"/>
      <c r="B747" s="91" t="s">
        <v>1097</v>
      </c>
      <c r="C747" s="92" t="s">
        <v>254</v>
      </c>
      <c r="D747" s="93">
        <v>14.79</v>
      </c>
      <c r="E747" s="94">
        <v>0.435</v>
      </c>
      <c r="F747" s="95">
        <v>6.4336500000000001</v>
      </c>
      <c r="G747" s="95"/>
      <c r="H747" s="6"/>
    </row>
    <row r="748" spans="1:8">
      <c r="A748" s="90"/>
      <c r="B748" s="91" t="s">
        <v>1008</v>
      </c>
      <c r="C748" s="92" t="s">
        <v>224</v>
      </c>
      <c r="D748" s="93">
        <v>16.73</v>
      </c>
      <c r="E748" s="94">
        <v>0.21375</v>
      </c>
      <c r="F748" s="95">
        <v>3.5760369999999999</v>
      </c>
      <c r="G748" s="95"/>
      <c r="H748" s="6"/>
    </row>
    <row r="749" spans="1:8">
      <c r="A749" s="90"/>
      <c r="B749" s="91" t="s">
        <v>1009</v>
      </c>
      <c r="C749" s="92" t="s">
        <v>224</v>
      </c>
      <c r="D749" s="93">
        <v>12.04</v>
      </c>
      <c r="E749" s="94">
        <v>0.21375</v>
      </c>
      <c r="F749" s="95">
        <v>2.57355</v>
      </c>
      <c r="G749" s="95"/>
      <c r="H749" s="6"/>
    </row>
    <row r="750" spans="1:8">
      <c r="A750" s="90" t="s">
        <v>291</v>
      </c>
      <c r="B750" s="91" t="s">
        <v>292</v>
      </c>
      <c r="C750" s="92" t="s">
        <v>19</v>
      </c>
      <c r="D750" s="93">
        <v>35.5</v>
      </c>
      <c r="E750" s="94"/>
      <c r="F750" s="95">
        <v>110.56</v>
      </c>
      <c r="G750" s="95">
        <v>3924.88</v>
      </c>
      <c r="H750" s="6" t="s">
        <v>288</v>
      </c>
    </row>
    <row r="751" spans="1:8">
      <c r="A751" s="90"/>
      <c r="B751" s="91" t="s">
        <v>1189</v>
      </c>
      <c r="C751" s="92" t="s">
        <v>254</v>
      </c>
      <c r="D751" s="93">
        <v>14.89</v>
      </c>
      <c r="E751" s="94">
        <v>0.71</v>
      </c>
      <c r="F751" s="95">
        <v>10.571899999999999</v>
      </c>
      <c r="G751" s="95"/>
      <c r="H751" s="6"/>
    </row>
    <row r="752" spans="1:8">
      <c r="A752" s="90"/>
      <c r="B752" s="91" t="s">
        <v>1190</v>
      </c>
      <c r="C752" s="92" t="s">
        <v>1007</v>
      </c>
      <c r="D752" s="93">
        <v>19.14</v>
      </c>
      <c r="E752" s="94">
        <v>0.1</v>
      </c>
      <c r="F752" s="95">
        <v>1.9139999999999999</v>
      </c>
      <c r="G752" s="95"/>
      <c r="H752" s="6"/>
    </row>
    <row r="753" spans="1:8">
      <c r="A753" s="90"/>
      <c r="B753" s="91" t="s">
        <v>1191</v>
      </c>
      <c r="C753" s="92" t="s">
        <v>1007</v>
      </c>
      <c r="D753" s="93">
        <v>3.95</v>
      </c>
      <c r="E753" s="94">
        <v>4.55</v>
      </c>
      <c r="F753" s="95">
        <v>17.9725</v>
      </c>
      <c r="G753" s="95"/>
      <c r="H753" s="6"/>
    </row>
    <row r="754" spans="1:8">
      <c r="A754" s="90"/>
      <c r="B754" s="91" t="s">
        <v>1192</v>
      </c>
      <c r="C754" s="92" t="s">
        <v>1023</v>
      </c>
      <c r="D754" s="93">
        <v>61.98</v>
      </c>
      <c r="E754" s="94">
        <v>5.8819999999999997E-2</v>
      </c>
      <c r="F754" s="95">
        <v>3.645664</v>
      </c>
      <c r="G754" s="95"/>
      <c r="H754" s="6"/>
    </row>
    <row r="755" spans="1:8">
      <c r="A755" s="90"/>
      <c r="B755" s="91" t="s">
        <v>1193</v>
      </c>
      <c r="C755" s="92" t="s">
        <v>1025</v>
      </c>
      <c r="D755" s="93">
        <v>27.58</v>
      </c>
      <c r="E755" s="94">
        <v>5.8819999999999997E-2</v>
      </c>
      <c r="F755" s="95">
        <v>1.6222559999999999</v>
      </c>
      <c r="G755" s="95"/>
      <c r="H755" s="6"/>
    </row>
    <row r="756" spans="1:8">
      <c r="A756" s="90"/>
      <c r="B756" s="91" t="s">
        <v>1008</v>
      </c>
      <c r="C756" s="92" t="s">
        <v>224</v>
      </c>
      <c r="D756" s="93">
        <v>16.73</v>
      </c>
      <c r="E756" s="94">
        <v>1.1764699999999999</v>
      </c>
      <c r="F756" s="95">
        <v>19.682342999999999</v>
      </c>
      <c r="G756" s="95"/>
      <c r="H756" s="6"/>
    </row>
    <row r="757" spans="1:8">
      <c r="A757" s="90"/>
      <c r="B757" s="91" t="s">
        <v>1009</v>
      </c>
      <c r="C757" s="92" t="s">
        <v>224</v>
      </c>
      <c r="D757" s="93">
        <v>12.04</v>
      </c>
      <c r="E757" s="94">
        <v>1.88235</v>
      </c>
      <c r="F757" s="95">
        <v>22.663494</v>
      </c>
      <c r="G757" s="95"/>
      <c r="H757" s="6"/>
    </row>
    <row r="758" spans="1:8">
      <c r="A758" s="90"/>
      <c r="B758" s="91" t="s">
        <v>1194</v>
      </c>
      <c r="C758" s="92" t="s">
        <v>224</v>
      </c>
      <c r="D758" s="93">
        <v>19.34</v>
      </c>
      <c r="E758" s="94">
        <v>0.23529</v>
      </c>
      <c r="F758" s="95">
        <v>4.5505089999999999</v>
      </c>
      <c r="G758" s="95"/>
      <c r="H758" s="6"/>
    </row>
    <row r="759" spans="1:8">
      <c r="A759" s="90"/>
      <c r="B759" s="91" t="s">
        <v>1195</v>
      </c>
      <c r="C759" s="92" t="s">
        <v>1023</v>
      </c>
      <c r="D759" s="93">
        <v>135.41999999999999</v>
      </c>
      <c r="E759" s="94">
        <v>0.11765</v>
      </c>
      <c r="F759" s="95">
        <v>15.932162999999999</v>
      </c>
      <c r="G759" s="95"/>
      <c r="H759" s="6"/>
    </row>
    <row r="760" spans="1:8">
      <c r="A760" s="90"/>
      <c r="B760" s="91" t="s">
        <v>1196</v>
      </c>
      <c r="C760" s="92" t="s">
        <v>1023</v>
      </c>
      <c r="D760" s="93">
        <v>121.53</v>
      </c>
      <c r="E760" s="94">
        <v>9.4119999999999995E-2</v>
      </c>
      <c r="F760" s="95">
        <v>11.438404</v>
      </c>
      <c r="G760" s="95"/>
      <c r="H760" s="6"/>
    </row>
    <row r="761" spans="1:8">
      <c r="A761" s="90"/>
      <c r="B761" s="91" t="s">
        <v>1197</v>
      </c>
      <c r="C761" s="92" t="s">
        <v>1025</v>
      </c>
      <c r="D761" s="93">
        <v>25.6</v>
      </c>
      <c r="E761" s="94">
        <v>2.3529999999999999E-2</v>
      </c>
      <c r="F761" s="95">
        <v>0.60236800000000001</v>
      </c>
      <c r="G761" s="95"/>
      <c r="H761" s="6"/>
    </row>
    <row r="762" spans="1:8">
      <c r="A762" s="84"/>
      <c r="B762" s="85" t="s">
        <v>200</v>
      </c>
      <c r="C762" s="86"/>
      <c r="D762" s="87"/>
      <c r="E762" s="88"/>
      <c r="F762" s="89"/>
      <c r="G762" s="89">
        <f>SUM(G763:G823)</f>
        <v>30450.775000000005</v>
      </c>
      <c r="H762" s="5" t="s">
        <v>293</v>
      </c>
    </row>
    <row r="763" spans="1:8">
      <c r="A763" s="90" t="s">
        <v>294</v>
      </c>
      <c r="B763" s="91" t="s">
        <v>295</v>
      </c>
      <c r="C763" s="92" t="s">
        <v>19</v>
      </c>
      <c r="D763" s="93">
        <v>35.5</v>
      </c>
      <c r="E763" s="94"/>
      <c r="F763" s="95">
        <v>44.31</v>
      </c>
      <c r="G763" s="95">
        <v>1573</v>
      </c>
      <c r="H763" s="6" t="s">
        <v>293</v>
      </c>
    </row>
    <row r="764" spans="1:8">
      <c r="A764" s="90"/>
      <c r="B764" s="91" t="s">
        <v>1198</v>
      </c>
      <c r="C764" s="92" t="s">
        <v>1199</v>
      </c>
      <c r="D764" s="93">
        <v>5.67</v>
      </c>
      <c r="E764" s="94">
        <v>0.01</v>
      </c>
      <c r="F764" s="95">
        <v>5.67E-2</v>
      </c>
      <c r="G764" s="95"/>
      <c r="H764" s="6"/>
    </row>
    <row r="765" spans="1:8">
      <c r="A765" s="90"/>
      <c r="B765" s="91" t="s">
        <v>1200</v>
      </c>
      <c r="C765" s="92" t="s">
        <v>40</v>
      </c>
      <c r="D765" s="93">
        <v>7.8</v>
      </c>
      <c r="E765" s="94">
        <v>0.19600000000000001</v>
      </c>
      <c r="F765" s="95">
        <v>1.5287999999999999</v>
      </c>
      <c r="G765" s="95"/>
      <c r="H765" s="6"/>
    </row>
    <row r="766" spans="1:8">
      <c r="A766" s="90"/>
      <c r="B766" s="91" t="s">
        <v>1201</v>
      </c>
      <c r="C766" s="92" t="s">
        <v>40</v>
      </c>
      <c r="D766" s="93">
        <v>12</v>
      </c>
      <c r="E766" s="94">
        <v>0.39300000000000002</v>
      </c>
      <c r="F766" s="95">
        <v>4.7160000000000002</v>
      </c>
      <c r="G766" s="95"/>
      <c r="H766" s="6"/>
    </row>
    <row r="767" spans="1:8">
      <c r="A767" s="90"/>
      <c r="B767" s="91" t="s">
        <v>1202</v>
      </c>
      <c r="C767" s="92" t="s">
        <v>40</v>
      </c>
      <c r="D767" s="93">
        <v>3</v>
      </c>
      <c r="E767" s="94">
        <v>0.78500000000000003</v>
      </c>
      <c r="F767" s="95">
        <v>2.355</v>
      </c>
      <c r="G767" s="95"/>
      <c r="H767" s="6"/>
    </row>
    <row r="768" spans="1:8">
      <c r="A768" s="90"/>
      <c r="B768" s="91" t="s">
        <v>1203</v>
      </c>
      <c r="C768" s="92" t="s">
        <v>1007</v>
      </c>
      <c r="D768" s="93">
        <v>9.9499999999999993</v>
      </c>
      <c r="E768" s="94">
        <v>1.9E-2</v>
      </c>
      <c r="F768" s="95">
        <v>0.18905</v>
      </c>
      <c r="G768" s="95"/>
      <c r="H768" s="6"/>
    </row>
    <row r="769" spans="1:8">
      <c r="A769" s="90"/>
      <c r="B769" s="91" t="s">
        <v>1089</v>
      </c>
      <c r="C769" s="92" t="s">
        <v>224</v>
      </c>
      <c r="D769" s="93">
        <v>13.33</v>
      </c>
      <c r="E769" s="94">
        <v>0.159</v>
      </c>
      <c r="F769" s="95">
        <v>2.1194700000000002</v>
      </c>
      <c r="G769" s="95"/>
      <c r="H769" s="6"/>
    </row>
    <row r="770" spans="1:8">
      <c r="A770" s="90"/>
      <c r="B770" s="91" t="s">
        <v>1008</v>
      </c>
      <c r="C770" s="92" t="s">
        <v>224</v>
      </c>
      <c r="D770" s="93">
        <v>16.73</v>
      </c>
      <c r="E770" s="94">
        <v>0.86599999999999999</v>
      </c>
      <c r="F770" s="95">
        <v>14.48818</v>
      </c>
      <c r="G770" s="95"/>
      <c r="H770" s="6"/>
    </row>
    <row r="771" spans="1:8">
      <c r="A771" s="90"/>
      <c r="B771" s="91" t="s">
        <v>1204</v>
      </c>
      <c r="C771" s="92" t="s">
        <v>19</v>
      </c>
      <c r="D771" s="93">
        <v>71.91</v>
      </c>
      <c r="E771" s="94">
        <v>0.26300000000000001</v>
      </c>
      <c r="F771" s="95">
        <v>18.912330000000001</v>
      </c>
      <c r="G771" s="95"/>
      <c r="H771" s="6"/>
    </row>
    <row r="772" spans="1:8">
      <c r="A772" s="90" t="s">
        <v>296</v>
      </c>
      <c r="B772" s="91" t="s">
        <v>297</v>
      </c>
      <c r="C772" s="92" t="s">
        <v>19</v>
      </c>
      <c r="D772" s="93">
        <v>63.5</v>
      </c>
      <c r="E772" s="94"/>
      <c r="F772" s="95">
        <v>114.72</v>
      </c>
      <c r="G772" s="95">
        <f>D772*F772</f>
        <v>7284.72</v>
      </c>
      <c r="H772" s="6" t="s">
        <v>293</v>
      </c>
    </row>
    <row r="773" spans="1:8">
      <c r="A773" s="90"/>
      <c r="B773" s="91" t="s">
        <v>1125</v>
      </c>
      <c r="C773" s="92" t="s">
        <v>224</v>
      </c>
      <c r="D773" s="93">
        <v>17</v>
      </c>
      <c r="E773" s="94">
        <v>3.5</v>
      </c>
      <c r="F773" s="95">
        <f>D773*E773</f>
        <v>59.5</v>
      </c>
      <c r="G773" s="95"/>
      <c r="H773" s="6"/>
    </row>
    <row r="774" spans="1:8">
      <c r="A774" s="90"/>
      <c r="B774" s="91" t="s">
        <v>1098</v>
      </c>
      <c r="C774" s="92" t="s">
        <v>224</v>
      </c>
      <c r="D774" s="93">
        <v>12.01</v>
      </c>
      <c r="E774" s="94">
        <v>3.5</v>
      </c>
      <c r="F774" s="95">
        <f t="shared" ref="F774:F779" si="1">D774*E774</f>
        <v>42.034999999999997</v>
      </c>
      <c r="G774" s="95"/>
      <c r="H774" s="6"/>
    </row>
    <row r="775" spans="1:8">
      <c r="A775" s="90"/>
      <c r="B775" s="91" t="s">
        <v>1205</v>
      </c>
      <c r="C775" s="92" t="s">
        <v>1206</v>
      </c>
      <c r="D775" s="93">
        <v>7.39</v>
      </c>
      <c r="E775" s="94">
        <v>0.02</v>
      </c>
      <c r="F775" s="95">
        <f t="shared" si="1"/>
        <v>0.14779999999999999</v>
      </c>
      <c r="G775" s="95"/>
      <c r="H775" s="6"/>
    </row>
    <row r="776" spans="1:8">
      <c r="A776" s="90"/>
      <c r="B776" s="91" t="s">
        <v>1207</v>
      </c>
      <c r="C776" s="92" t="s">
        <v>52</v>
      </c>
      <c r="D776" s="93">
        <v>4.8499999999999996</v>
      </c>
      <c r="E776" s="94">
        <v>0.76300000000000001</v>
      </c>
      <c r="F776" s="95">
        <f t="shared" si="1"/>
        <v>3.7005499999999998</v>
      </c>
      <c r="G776" s="95"/>
      <c r="H776" s="6"/>
    </row>
    <row r="777" spans="1:8">
      <c r="A777" s="90"/>
      <c r="B777" s="91" t="s">
        <v>1208</v>
      </c>
      <c r="C777" s="92" t="s">
        <v>28</v>
      </c>
      <c r="D777" s="93">
        <v>25.58</v>
      </c>
      <c r="E777" s="94">
        <v>0.20699999999999999</v>
      </c>
      <c r="F777" s="95">
        <f t="shared" si="1"/>
        <v>5.2950599999999994</v>
      </c>
      <c r="G777" s="95"/>
      <c r="H777" s="6"/>
    </row>
    <row r="778" spans="1:8">
      <c r="A778" s="90"/>
      <c r="B778" s="91" t="s">
        <v>1209</v>
      </c>
      <c r="C778" s="92" t="s">
        <v>52</v>
      </c>
      <c r="D778" s="93">
        <v>1.33</v>
      </c>
      <c r="E778" s="94">
        <v>1.0229999999999999</v>
      </c>
      <c r="F778" s="95">
        <f t="shared" si="1"/>
        <v>1.36059</v>
      </c>
      <c r="G778" s="95"/>
      <c r="H778" s="6"/>
    </row>
    <row r="779" spans="1:8">
      <c r="A779" s="90"/>
      <c r="B779" s="91" t="s">
        <v>1210</v>
      </c>
      <c r="C779" s="92" t="s">
        <v>282</v>
      </c>
      <c r="D779" s="93">
        <v>6.7</v>
      </c>
      <c r="E779" s="94">
        <v>0.4</v>
      </c>
      <c r="F779" s="95">
        <f t="shared" si="1"/>
        <v>2.68</v>
      </c>
      <c r="G779" s="95"/>
      <c r="H779" s="6"/>
    </row>
    <row r="780" spans="1:8">
      <c r="A780" s="90" t="s">
        <v>298</v>
      </c>
      <c r="B780" s="91" t="s">
        <v>299</v>
      </c>
      <c r="C780" s="92" t="s">
        <v>19</v>
      </c>
      <c r="D780" s="93">
        <v>63.5</v>
      </c>
      <c r="E780" s="94"/>
      <c r="F780" s="95">
        <v>15.69</v>
      </c>
      <c r="G780" s="95">
        <f>D780*F780</f>
        <v>996.31499999999994</v>
      </c>
      <c r="H780" s="6" t="s">
        <v>293</v>
      </c>
    </row>
    <row r="781" spans="1:8">
      <c r="A781" s="90"/>
      <c r="B781" s="91" t="s">
        <v>1125</v>
      </c>
      <c r="C781" s="92" t="s">
        <v>224</v>
      </c>
      <c r="D781" s="93">
        <v>17</v>
      </c>
      <c r="E781" s="94">
        <v>0.32</v>
      </c>
      <c r="F781" s="95">
        <f>D781*E781</f>
        <v>5.44</v>
      </c>
      <c r="G781" s="95"/>
      <c r="H781" s="6"/>
    </row>
    <row r="782" spans="1:8">
      <c r="A782" s="90"/>
      <c r="B782" s="91" t="s">
        <v>1211</v>
      </c>
      <c r="C782" s="92" t="s">
        <v>224</v>
      </c>
      <c r="D782" s="93">
        <v>13.49</v>
      </c>
      <c r="E782" s="94">
        <v>0.76</v>
      </c>
      <c r="F782" s="95">
        <f>D782*E782</f>
        <v>10.2524</v>
      </c>
      <c r="G782" s="95"/>
      <c r="H782" s="6"/>
    </row>
    <row r="783" spans="1:8">
      <c r="A783" s="90" t="s">
        <v>300</v>
      </c>
      <c r="B783" s="91" t="s">
        <v>301</v>
      </c>
      <c r="C783" s="92" t="s">
        <v>47</v>
      </c>
      <c r="D783" s="93">
        <v>19</v>
      </c>
      <c r="E783" s="94"/>
      <c r="F783" s="95">
        <v>436.34</v>
      </c>
      <c r="G783" s="95">
        <f>D783*F783</f>
        <v>8290.4599999999991</v>
      </c>
      <c r="H783" s="6" t="s">
        <v>293</v>
      </c>
    </row>
    <row r="784" spans="1:8">
      <c r="A784" s="90"/>
      <c r="B784" s="91" t="s">
        <v>1212</v>
      </c>
      <c r="C784" s="92" t="s">
        <v>47</v>
      </c>
      <c r="D784" s="93">
        <v>310.95999999999998</v>
      </c>
      <c r="E784" s="94">
        <v>1.02</v>
      </c>
      <c r="F784" s="95">
        <v>317.17919999999998</v>
      </c>
      <c r="G784" s="95"/>
      <c r="H784" s="6"/>
    </row>
    <row r="785" spans="1:8">
      <c r="A785" s="90"/>
      <c r="B785" s="91" t="s">
        <v>1213</v>
      </c>
      <c r="C785" s="92" t="s">
        <v>47</v>
      </c>
      <c r="D785" s="93">
        <v>116.82</v>
      </c>
      <c r="E785" s="94">
        <v>1.02</v>
      </c>
      <c r="F785" s="95">
        <f>D785*E785</f>
        <v>119.15639999999999</v>
      </c>
      <c r="G785" s="95"/>
      <c r="H785" s="6"/>
    </row>
    <row r="786" spans="1:8">
      <c r="A786" s="90" t="s">
        <v>302</v>
      </c>
      <c r="B786" s="91" t="s">
        <v>303</v>
      </c>
      <c r="C786" s="92" t="s">
        <v>47</v>
      </c>
      <c r="D786" s="93">
        <v>4</v>
      </c>
      <c r="E786" s="94"/>
      <c r="F786" s="95">
        <v>284.3</v>
      </c>
      <c r="G786" s="95">
        <v>1137.2</v>
      </c>
      <c r="H786" s="6" t="s">
        <v>293</v>
      </c>
    </row>
    <row r="787" spans="1:8">
      <c r="A787" s="90"/>
      <c r="B787" s="91" t="s">
        <v>1060</v>
      </c>
      <c r="C787" s="92" t="s">
        <v>1059</v>
      </c>
      <c r="D787" s="93">
        <v>60</v>
      </c>
      <c r="E787" s="94">
        <v>0.88600000000000001</v>
      </c>
      <c r="F787" s="95">
        <v>53.16</v>
      </c>
      <c r="G787" s="95"/>
      <c r="H787" s="6"/>
    </row>
    <row r="788" spans="1:8">
      <c r="A788" s="90"/>
      <c r="B788" s="91" t="s">
        <v>1063</v>
      </c>
      <c r="C788" s="92" t="s">
        <v>1007</v>
      </c>
      <c r="D788" s="93">
        <v>0.35</v>
      </c>
      <c r="E788" s="94">
        <v>218.84</v>
      </c>
      <c r="F788" s="95">
        <v>76.593999999999994</v>
      </c>
      <c r="G788" s="95"/>
      <c r="H788" s="6"/>
    </row>
    <row r="789" spans="1:8">
      <c r="A789" s="90"/>
      <c r="B789" s="91" t="s">
        <v>1149</v>
      </c>
      <c r="C789" s="92" t="s">
        <v>1059</v>
      </c>
      <c r="D789" s="93">
        <v>53.6</v>
      </c>
      <c r="E789" s="94">
        <v>0.59699999999999998</v>
      </c>
      <c r="F789" s="95">
        <v>31.999199999999998</v>
      </c>
      <c r="G789" s="95"/>
      <c r="H789" s="6"/>
    </row>
    <row r="790" spans="1:8">
      <c r="A790" s="90"/>
      <c r="B790" s="91" t="s">
        <v>1009</v>
      </c>
      <c r="C790" s="92" t="s">
        <v>224</v>
      </c>
      <c r="D790" s="93">
        <v>12.04</v>
      </c>
      <c r="E790" s="94">
        <v>10.18</v>
      </c>
      <c r="F790" s="95">
        <v>122.5672</v>
      </c>
      <c r="G790" s="95"/>
      <c r="H790" s="6"/>
    </row>
    <row r="791" spans="1:8">
      <c r="A791" s="90" t="s">
        <v>304</v>
      </c>
      <c r="B791" s="91" t="s">
        <v>305</v>
      </c>
      <c r="C791" s="92" t="s">
        <v>47</v>
      </c>
      <c r="D791" s="93">
        <v>4</v>
      </c>
      <c r="E791" s="94"/>
      <c r="F791" s="95">
        <v>82.35</v>
      </c>
      <c r="G791" s="95">
        <v>329.4</v>
      </c>
      <c r="H791" s="6" t="s">
        <v>293</v>
      </c>
    </row>
    <row r="792" spans="1:8">
      <c r="A792" s="90"/>
      <c r="B792" s="91" t="s">
        <v>1067</v>
      </c>
      <c r="C792" s="92" t="s">
        <v>224</v>
      </c>
      <c r="D792" s="93">
        <v>16.84</v>
      </c>
      <c r="E792" s="94">
        <v>1.65</v>
      </c>
      <c r="F792" s="95">
        <v>27.786000000000001</v>
      </c>
      <c r="G792" s="95"/>
      <c r="H792" s="6"/>
    </row>
    <row r="793" spans="1:8">
      <c r="A793" s="90"/>
      <c r="B793" s="91" t="s">
        <v>1009</v>
      </c>
      <c r="C793" s="92" t="s">
        <v>224</v>
      </c>
      <c r="D793" s="93">
        <v>12.04</v>
      </c>
      <c r="E793" s="94">
        <v>4.5</v>
      </c>
      <c r="F793" s="95">
        <v>54.18</v>
      </c>
      <c r="G793" s="95"/>
      <c r="H793" s="6"/>
    </row>
    <row r="794" spans="1:8">
      <c r="A794" s="90"/>
      <c r="B794" s="91" t="s">
        <v>1214</v>
      </c>
      <c r="C794" s="92" t="s">
        <v>1023</v>
      </c>
      <c r="D794" s="93">
        <v>1.31</v>
      </c>
      <c r="E794" s="94">
        <v>0.3</v>
      </c>
      <c r="F794" s="95">
        <v>0.39300000000000002</v>
      </c>
      <c r="G794" s="95"/>
      <c r="H794" s="6"/>
    </row>
    <row r="795" spans="1:8">
      <c r="A795" s="90" t="s">
        <v>306</v>
      </c>
      <c r="B795" s="91" t="s">
        <v>307</v>
      </c>
      <c r="C795" s="92" t="s">
        <v>282</v>
      </c>
      <c r="D795" s="93">
        <v>11.5</v>
      </c>
      <c r="E795" s="94"/>
      <c r="F795" s="95">
        <v>7.67</v>
      </c>
      <c r="G795" s="95">
        <v>88.2</v>
      </c>
      <c r="H795" s="6" t="s">
        <v>293</v>
      </c>
    </row>
    <row r="796" spans="1:8">
      <c r="A796" s="90"/>
      <c r="B796" s="91" t="s">
        <v>1215</v>
      </c>
      <c r="C796" s="92" t="s">
        <v>1007</v>
      </c>
      <c r="D796" s="93">
        <v>7.7</v>
      </c>
      <c r="E796" s="94">
        <v>2.5000000000000001E-2</v>
      </c>
      <c r="F796" s="95">
        <v>0.1925</v>
      </c>
      <c r="G796" s="95"/>
      <c r="H796" s="6"/>
    </row>
    <row r="797" spans="1:8">
      <c r="A797" s="90"/>
      <c r="B797" s="91" t="s">
        <v>1216</v>
      </c>
      <c r="C797" s="92" t="s">
        <v>259</v>
      </c>
      <c r="D797" s="93">
        <v>0.14000000000000001</v>
      </c>
      <c r="E797" s="94">
        <v>0.97</v>
      </c>
      <c r="F797" s="95">
        <v>0.1358</v>
      </c>
      <c r="G797" s="95"/>
      <c r="H797" s="6"/>
    </row>
    <row r="798" spans="1:8">
      <c r="A798" s="90"/>
      <c r="B798" s="91" t="s">
        <v>1217</v>
      </c>
      <c r="C798" s="92" t="s">
        <v>224</v>
      </c>
      <c r="D798" s="93">
        <v>13.3</v>
      </c>
      <c r="E798" s="94">
        <v>2.18E-2</v>
      </c>
      <c r="F798" s="95">
        <v>0.28993999999999998</v>
      </c>
      <c r="G798" s="95"/>
      <c r="H798" s="6"/>
    </row>
    <row r="799" spans="1:8">
      <c r="A799" s="90"/>
      <c r="B799" s="91" t="s">
        <v>1218</v>
      </c>
      <c r="C799" s="92" t="s">
        <v>224</v>
      </c>
      <c r="D799" s="93">
        <v>16.73</v>
      </c>
      <c r="E799" s="94">
        <v>0.13300000000000001</v>
      </c>
      <c r="F799" s="95">
        <v>2.2250899999999998</v>
      </c>
      <c r="G799" s="95"/>
      <c r="H799" s="6"/>
    </row>
    <row r="800" spans="1:8">
      <c r="A800" s="90"/>
      <c r="B800" s="91" t="s">
        <v>1219</v>
      </c>
      <c r="C800" s="92" t="s">
        <v>282</v>
      </c>
      <c r="D800" s="93">
        <v>4.8499999999999996</v>
      </c>
      <c r="E800" s="94">
        <v>1</v>
      </c>
      <c r="F800" s="95">
        <v>4.8499999999999996</v>
      </c>
      <c r="G800" s="95"/>
      <c r="H800" s="6"/>
    </row>
    <row r="801" spans="1:8">
      <c r="A801" s="90" t="s">
        <v>308</v>
      </c>
      <c r="B801" s="91" t="s">
        <v>309</v>
      </c>
      <c r="C801" s="92" t="s">
        <v>282</v>
      </c>
      <c r="D801" s="93">
        <v>47</v>
      </c>
      <c r="E801" s="94"/>
      <c r="F801" s="95">
        <v>7.33</v>
      </c>
      <c r="G801" s="95">
        <v>344.51</v>
      </c>
      <c r="H801" s="6" t="s">
        <v>293</v>
      </c>
    </row>
    <row r="802" spans="1:8">
      <c r="A802" s="90"/>
      <c r="B802" s="91" t="s">
        <v>1215</v>
      </c>
      <c r="C802" s="92" t="s">
        <v>1007</v>
      </c>
      <c r="D802" s="93">
        <v>7.7</v>
      </c>
      <c r="E802" s="94">
        <v>2.5000000000000001E-2</v>
      </c>
      <c r="F802" s="95">
        <v>0.1925</v>
      </c>
      <c r="G802" s="95"/>
      <c r="H802" s="6"/>
    </row>
    <row r="803" spans="1:8">
      <c r="A803" s="90"/>
      <c r="B803" s="91" t="s">
        <v>1216</v>
      </c>
      <c r="C803" s="92" t="s">
        <v>259</v>
      </c>
      <c r="D803" s="93">
        <v>0.14000000000000001</v>
      </c>
      <c r="E803" s="94">
        <v>0.74299999999999999</v>
      </c>
      <c r="F803" s="95">
        <v>0.10402</v>
      </c>
      <c r="G803" s="95"/>
      <c r="H803" s="6"/>
    </row>
    <row r="804" spans="1:8">
      <c r="A804" s="90"/>
      <c r="B804" s="91" t="s">
        <v>1217</v>
      </c>
      <c r="C804" s="92" t="s">
        <v>224</v>
      </c>
      <c r="D804" s="93">
        <v>13.3</v>
      </c>
      <c r="E804" s="94">
        <v>1.6199999999999999E-2</v>
      </c>
      <c r="F804" s="95">
        <v>0.21546000000000001</v>
      </c>
      <c r="G804" s="95"/>
      <c r="H804" s="6"/>
    </row>
    <row r="805" spans="1:8">
      <c r="A805" s="90"/>
      <c r="B805" s="91" t="s">
        <v>1218</v>
      </c>
      <c r="C805" s="92" t="s">
        <v>224</v>
      </c>
      <c r="D805" s="93">
        <v>16.73</v>
      </c>
      <c r="E805" s="94">
        <v>9.9299999999999999E-2</v>
      </c>
      <c r="F805" s="95">
        <v>1.661289</v>
      </c>
      <c r="G805" s="95"/>
      <c r="H805" s="6"/>
    </row>
    <row r="806" spans="1:8">
      <c r="A806" s="90"/>
      <c r="B806" s="91" t="s">
        <v>1220</v>
      </c>
      <c r="C806" s="92" t="s">
        <v>282</v>
      </c>
      <c r="D806" s="93">
        <v>5.17</v>
      </c>
      <c r="E806" s="94">
        <v>1</v>
      </c>
      <c r="F806" s="95">
        <v>5.17</v>
      </c>
      <c r="G806" s="95"/>
      <c r="H806" s="6"/>
    </row>
    <row r="807" spans="1:8">
      <c r="A807" s="90" t="s">
        <v>310</v>
      </c>
      <c r="B807" s="91" t="s">
        <v>311</v>
      </c>
      <c r="C807" s="92" t="s">
        <v>282</v>
      </c>
      <c r="D807" s="93">
        <v>765</v>
      </c>
      <c r="E807" s="94"/>
      <c r="F807" s="95">
        <v>5.93</v>
      </c>
      <c r="G807" s="95">
        <v>4536.45</v>
      </c>
      <c r="H807" s="6" t="s">
        <v>293</v>
      </c>
    </row>
    <row r="808" spans="1:8">
      <c r="A808" s="90"/>
      <c r="B808" s="91" t="s">
        <v>1215</v>
      </c>
      <c r="C808" s="92" t="s">
        <v>1007</v>
      </c>
      <c r="D808" s="93">
        <v>7.7</v>
      </c>
      <c r="E808" s="94">
        <v>2.5000000000000001E-2</v>
      </c>
      <c r="F808" s="95">
        <v>0.1925</v>
      </c>
      <c r="G808" s="95"/>
      <c r="H808" s="6"/>
    </row>
    <row r="809" spans="1:8">
      <c r="A809" s="90"/>
      <c r="B809" s="91" t="s">
        <v>1216</v>
      </c>
      <c r="C809" s="92" t="s">
        <v>259</v>
      </c>
      <c r="D809" s="93">
        <v>0.14000000000000001</v>
      </c>
      <c r="E809" s="94">
        <v>0.54300000000000004</v>
      </c>
      <c r="F809" s="95">
        <v>7.6020000000000004E-2</v>
      </c>
      <c r="G809" s="95"/>
      <c r="H809" s="6"/>
    </row>
    <row r="810" spans="1:8">
      <c r="A810" s="90"/>
      <c r="B810" s="91" t="s">
        <v>1217</v>
      </c>
      <c r="C810" s="92" t="s">
        <v>224</v>
      </c>
      <c r="D810" s="93">
        <v>13.3</v>
      </c>
      <c r="E810" s="94">
        <v>1.21E-2</v>
      </c>
      <c r="F810" s="95">
        <v>0.16092999999999999</v>
      </c>
      <c r="G810" s="95"/>
      <c r="H810" s="6"/>
    </row>
    <row r="811" spans="1:8">
      <c r="A811" s="90"/>
      <c r="B811" s="91" t="s">
        <v>1218</v>
      </c>
      <c r="C811" s="92" t="s">
        <v>224</v>
      </c>
      <c r="D811" s="93">
        <v>16.73</v>
      </c>
      <c r="E811" s="94">
        <v>7.4300000000000005E-2</v>
      </c>
      <c r="F811" s="95">
        <v>1.243039</v>
      </c>
      <c r="G811" s="95"/>
      <c r="H811" s="6"/>
    </row>
    <row r="812" spans="1:8">
      <c r="A812" s="90"/>
      <c r="B812" s="91" t="s">
        <v>1221</v>
      </c>
      <c r="C812" s="92" t="s">
        <v>282</v>
      </c>
      <c r="D812" s="93">
        <v>4.2699999999999996</v>
      </c>
      <c r="E812" s="94">
        <v>1</v>
      </c>
      <c r="F812" s="95">
        <v>4.2699999999999996</v>
      </c>
      <c r="G812" s="95"/>
      <c r="H812" s="6"/>
    </row>
    <row r="813" spans="1:8">
      <c r="A813" s="90" t="s">
        <v>312</v>
      </c>
      <c r="B813" s="91" t="s">
        <v>313</v>
      </c>
      <c r="C813" s="92" t="s">
        <v>282</v>
      </c>
      <c r="D813" s="93">
        <v>874</v>
      </c>
      <c r="E813" s="94"/>
      <c r="F813" s="95">
        <v>5.22</v>
      </c>
      <c r="G813" s="95">
        <v>4562.28</v>
      </c>
      <c r="H813" s="6" t="s">
        <v>293</v>
      </c>
    </row>
    <row r="814" spans="1:8">
      <c r="A814" s="90"/>
      <c r="B814" s="91" t="s">
        <v>1215</v>
      </c>
      <c r="C814" s="92" t="s">
        <v>1007</v>
      </c>
      <c r="D814" s="93">
        <v>7.7</v>
      </c>
      <c r="E814" s="94">
        <v>2.5000000000000001E-2</v>
      </c>
      <c r="F814" s="95">
        <v>0.1925</v>
      </c>
      <c r="G814" s="95"/>
      <c r="H814" s="6"/>
    </row>
    <row r="815" spans="1:8">
      <c r="A815" s="90"/>
      <c r="B815" s="91" t="s">
        <v>1216</v>
      </c>
      <c r="C815" s="92" t="s">
        <v>259</v>
      </c>
      <c r="D815" s="93">
        <v>0.14000000000000001</v>
      </c>
      <c r="E815" s="94">
        <v>0.36699999999999999</v>
      </c>
      <c r="F815" s="95">
        <v>5.1380000000000002E-2</v>
      </c>
      <c r="G815" s="95"/>
      <c r="H815" s="6"/>
    </row>
    <row r="816" spans="1:8">
      <c r="A816" s="90"/>
      <c r="B816" s="91" t="s">
        <v>1217</v>
      </c>
      <c r="C816" s="92" t="s">
        <v>224</v>
      </c>
      <c r="D816" s="93">
        <v>13.3</v>
      </c>
      <c r="E816" s="94">
        <v>8.8999999999999999E-3</v>
      </c>
      <c r="F816" s="95">
        <v>0.11837</v>
      </c>
      <c r="G816" s="95"/>
      <c r="H816" s="6"/>
    </row>
    <row r="817" spans="1:8">
      <c r="A817" s="90"/>
      <c r="B817" s="91" t="s">
        <v>1218</v>
      </c>
      <c r="C817" s="92" t="s">
        <v>224</v>
      </c>
      <c r="D817" s="93">
        <v>16.73</v>
      </c>
      <c r="E817" s="94">
        <v>5.4199999999999998E-2</v>
      </c>
      <c r="F817" s="95">
        <v>0.90676599999999996</v>
      </c>
      <c r="G817" s="95"/>
      <c r="H817" s="6"/>
    </row>
    <row r="818" spans="1:8">
      <c r="A818" s="90"/>
      <c r="B818" s="91" t="s">
        <v>1222</v>
      </c>
      <c r="C818" s="92" t="s">
        <v>282</v>
      </c>
      <c r="D818" s="93">
        <v>3.97</v>
      </c>
      <c r="E818" s="94">
        <v>1</v>
      </c>
      <c r="F818" s="95">
        <v>3.97</v>
      </c>
      <c r="G818" s="95"/>
      <c r="H818" s="6"/>
    </row>
    <row r="819" spans="1:8">
      <c r="A819" s="90" t="s">
        <v>314</v>
      </c>
      <c r="B819" s="91" t="s">
        <v>315</v>
      </c>
      <c r="C819" s="92" t="s">
        <v>52</v>
      </c>
      <c r="D819" s="93">
        <v>24</v>
      </c>
      <c r="E819" s="94"/>
      <c r="F819" s="95">
        <v>54.51</v>
      </c>
      <c r="G819" s="95">
        <v>1308.24</v>
      </c>
      <c r="H819" s="6" t="s">
        <v>293</v>
      </c>
    </row>
    <row r="820" spans="1:8">
      <c r="A820" s="90"/>
      <c r="B820" s="91" t="s">
        <v>1223</v>
      </c>
      <c r="C820" s="92" t="s">
        <v>254</v>
      </c>
      <c r="D820" s="93">
        <v>25.6</v>
      </c>
      <c r="E820" s="94">
        <v>1.1519999999999999</v>
      </c>
      <c r="F820" s="95">
        <v>29.491199999999999</v>
      </c>
      <c r="G820" s="95"/>
      <c r="H820" s="6"/>
    </row>
    <row r="821" spans="1:8">
      <c r="A821" s="90"/>
      <c r="B821" s="91" t="s">
        <v>1009</v>
      </c>
      <c r="C821" s="92" t="s">
        <v>224</v>
      </c>
      <c r="D821" s="93">
        <v>12.04</v>
      </c>
      <c r="E821" s="94">
        <v>0.40200000000000002</v>
      </c>
      <c r="F821" s="95">
        <v>4.8400800000000004</v>
      </c>
      <c r="G821" s="95"/>
      <c r="H821" s="6"/>
    </row>
    <row r="822" spans="1:8">
      <c r="A822" s="90"/>
      <c r="B822" s="91" t="s">
        <v>1224</v>
      </c>
      <c r="C822" s="92" t="s">
        <v>1025</v>
      </c>
      <c r="D822" s="93">
        <v>51.74</v>
      </c>
      <c r="E822" s="94">
        <v>8.4000000000000005E-2</v>
      </c>
      <c r="F822" s="95">
        <v>4.3461600000000002</v>
      </c>
      <c r="G822" s="95"/>
      <c r="H822" s="6"/>
    </row>
    <row r="823" spans="1:8">
      <c r="A823" s="90"/>
      <c r="B823" s="91" t="s">
        <v>1195</v>
      </c>
      <c r="C823" s="92" t="s">
        <v>1023</v>
      </c>
      <c r="D823" s="93">
        <v>135.41999999999999</v>
      </c>
      <c r="E823" s="94">
        <v>0.11700000000000001</v>
      </c>
      <c r="F823" s="95">
        <v>15.844139999999999</v>
      </c>
      <c r="G823" s="95"/>
      <c r="H823" s="6"/>
    </row>
    <row r="824" spans="1:8">
      <c r="A824" s="84"/>
      <c r="B824" s="85" t="s">
        <v>208</v>
      </c>
      <c r="C824" s="86"/>
      <c r="D824" s="87"/>
      <c r="E824" s="88"/>
      <c r="F824" s="89"/>
      <c r="G824" s="89">
        <v>585.76</v>
      </c>
      <c r="H824" s="5" t="s">
        <v>316</v>
      </c>
    </row>
    <row r="825" spans="1:8">
      <c r="A825" s="90" t="s">
        <v>317</v>
      </c>
      <c r="B825" s="91" t="s">
        <v>318</v>
      </c>
      <c r="C825" s="92" t="s">
        <v>28</v>
      </c>
      <c r="D825" s="93">
        <v>5</v>
      </c>
      <c r="E825" s="94"/>
      <c r="F825" s="95">
        <v>90.44</v>
      </c>
      <c r="G825" s="95">
        <v>452.2</v>
      </c>
      <c r="H825" s="6" t="s">
        <v>316</v>
      </c>
    </row>
    <row r="826" spans="1:8">
      <c r="A826" s="90"/>
      <c r="B826" s="91" t="s">
        <v>1183</v>
      </c>
      <c r="C826" s="92" t="s">
        <v>224</v>
      </c>
      <c r="D826" s="93">
        <v>21.08</v>
      </c>
      <c r="E826" s="94">
        <v>2</v>
      </c>
      <c r="F826" s="95">
        <v>42.16</v>
      </c>
      <c r="G826" s="95"/>
      <c r="H826" s="6"/>
    </row>
    <row r="827" spans="1:8">
      <c r="A827" s="90"/>
      <c r="B827" s="91" t="s">
        <v>1009</v>
      </c>
      <c r="C827" s="92" t="s">
        <v>224</v>
      </c>
      <c r="D827" s="93">
        <v>12.04</v>
      </c>
      <c r="E827" s="94">
        <v>4</v>
      </c>
      <c r="F827" s="95">
        <v>48.16</v>
      </c>
      <c r="G827" s="95"/>
      <c r="H827" s="6"/>
    </row>
    <row r="828" spans="1:8">
      <c r="A828" s="90"/>
      <c r="B828" s="91" t="s">
        <v>1185</v>
      </c>
      <c r="C828" s="92" t="s">
        <v>1023</v>
      </c>
      <c r="D828" s="93">
        <v>0.06</v>
      </c>
      <c r="E828" s="94">
        <v>2</v>
      </c>
      <c r="F828" s="95">
        <v>0.12</v>
      </c>
      <c r="G828" s="95"/>
      <c r="H828" s="6"/>
    </row>
    <row r="829" spans="1:8">
      <c r="A829" s="90" t="s">
        <v>222</v>
      </c>
      <c r="B829" s="91" t="s">
        <v>223</v>
      </c>
      <c r="C829" s="92" t="s">
        <v>224</v>
      </c>
      <c r="D829" s="93">
        <v>28</v>
      </c>
      <c r="E829" s="94"/>
      <c r="F829" s="95">
        <v>4.7699999999999996</v>
      </c>
      <c r="G829" s="95">
        <v>133.56</v>
      </c>
      <c r="H829" s="6" t="s">
        <v>316</v>
      </c>
    </row>
    <row r="830" spans="1:8">
      <c r="A830" s="90"/>
      <c r="B830" s="91" t="s">
        <v>1148</v>
      </c>
      <c r="C830" s="92" t="s">
        <v>1023</v>
      </c>
      <c r="D830" s="93">
        <v>3.57</v>
      </c>
      <c r="E830" s="94">
        <v>1</v>
      </c>
      <c r="F830" s="95">
        <v>3.57</v>
      </c>
      <c r="G830" s="95"/>
      <c r="H830" s="6"/>
    </row>
    <row r="831" spans="1:8">
      <c r="A831" s="90"/>
      <c r="B831" s="91" t="s">
        <v>1009</v>
      </c>
      <c r="C831" s="92" t="s">
        <v>224</v>
      </c>
      <c r="D831" s="93">
        <v>12.04</v>
      </c>
      <c r="E831" s="94">
        <v>0.1</v>
      </c>
      <c r="F831" s="95">
        <v>1.204</v>
      </c>
      <c r="G831" s="95"/>
      <c r="H831" s="6"/>
    </row>
    <row r="832" spans="1:8">
      <c r="A832" s="84"/>
      <c r="B832" s="85" t="s">
        <v>29</v>
      </c>
      <c r="C832" s="86"/>
      <c r="D832" s="87"/>
      <c r="E832" s="88"/>
      <c r="F832" s="89"/>
      <c r="G832" s="89">
        <v>4422.5</v>
      </c>
      <c r="H832" s="5" t="s">
        <v>319</v>
      </c>
    </row>
    <row r="833" spans="1:8">
      <c r="A833" s="90" t="s">
        <v>320</v>
      </c>
      <c r="B833" s="91" t="s">
        <v>321</v>
      </c>
      <c r="C833" s="92" t="s">
        <v>19</v>
      </c>
      <c r="D833" s="93">
        <v>30.5</v>
      </c>
      <c r="E833" s="94"/>
      <c r="F833" s="95">
        <v>145</v>
      </c>
      <c r="G833" s="95">
        <v>4422.5</v>
      </c>
      <c r="H833" s="6" t="s">
        <v>319</v>
      </c>
    </row>
    <row r="834" spans="1:8">
      <c r="A834" s="90"/>
      <c r="B834" s="91" t="s">
        <v>1225</v>
      </c>
      <c r="C834" s="92" t="s">
        <v>19</v>
      </c>
      <c r="D834" s="93">
        <v>145</v>
      </c>
      <c r="E834" s="94">
        <v>1</v>
      </c>
      <c r="F834" s="95">
        <v>145</v>
      </c>
      <c r="G834" s="95"/>
      <c r="H834" s="6"/>
    </row>
    <row r="835" spans="1:8">
      <c r="A835" s="84"/>
      <c r="B835" s="85" t="s">
        <v>36</v>
      </c>
      <c r="C835" s="86"/>
      <c r="D835" s="87"/>
      <c r="E835" s="88"/>
      <c r="F835" s="89"/>
      <c r="G835" s="89">
        <v>3844</v>
      </c>
      <c r="H835" s="5" t="s">
        <v>322</v>
      </c>
    </row>
    <row r="836" spans="1:8">
      <c r="A836" s="90" t="s">
        <v>323</v>
      </c>
      <c r="B836" s="91" t="s">
        <v>324</v>
      </c>
      <c r="C836" s="92" t="s">
        <v>19</v>
      </c>
      <c r="D836" s="93">
        <v>13</v>
      </c>
      <c r="E836" s="94"/>
      <c r="F836" s="95">
        <v>3.58</v>
      </c>
      <c r="G836" s="95">
        <v>46.54</v>
      </c>
      <c r="H836" s="6" t="s">
        <v>322</v>
      </c>
    </row>
    <row r="837" spans="1:8">
      <c r="A837" s="90"/>
      <c r="B837" s="91" t="s">
        <v>1215</v>
      </c>
      <c r="C837" s="92" t="s">
        <v>1007</v>
      </c>
      <c r="D837" s="93">
        <v>7.7</v>
      </c>
      <c r="E837" s="94">
        <v>0.02</v>
      </c>
      <c r="F837" s="95">
        <v>0.154</v>
      </c>
      <c r="G837" s="95"/>
      <c r="H837" s="6"/>
    </row>
    <row r="838" spans="1:8">
      <c r="A838" s="90"/>
      <c r="B838" s="91" t="s">
        <v>915</v>
      </c>
      <c r="C838" s="92" t="s">
        <v>254</v>
      </c>
      <c r="D838" s="93">
        <v>4.8600000000000003</v>
      </c>
      <c r="E838" s="94">
        <v>3.5999999999999997E-2</v>
      </c>
      <c r="F838" s="95">
        <v>0.17496</v>
      </c>
      <c r="G838" s="95"/>
      <c r="H838" s="6"/>
    </row>
    <row r="839" spans="1:8">
      <c r="A839" s="90"/>
      <c r="B839" s="91" t="s">
        <v>1087</v>
      </c>
      <c r="C839" s="92" t="s">
        <v>1007</v>
      </c>
      <c r="D839" s="93">
        <v>7.93</v>
      </c>
      <c r="E839" s="94">
        <v>0.01</v>
      </c>
      <c r="F839" s="95">
        <v>7.9299999999999995E-2</v>
      </c>
      <c r="G839" s="95"/>
      <c r="H839" s="6"/>
    </row>
    <row r="840" spans="1:8">
      <c r="A840" s="90"/>
      <c r="B840" s="91" t="s">
        <v>1226</v>
      </c>
      <c r="C840" s="92" t="s">
        <v>254</v>
      </c>
      <c r="D840" s="93">
        <v>10.039999999999999</v>
      </c>
      <c r="E840" s="94">
        <v>3.2000000000000001E-2</v>
      </c>
      <c r="F840" s="95">
        <v>0.32128000000000001</v>
      </c>
      <c r="G840" s="95"/>
      <c r="H840" s="6"/>
    </row>
    <row r="841" spans="1:8">
      <c r="A841" s="90"/>
      <c r="B841" s="91" t="s">
        <v>1008</v>
      </c>
      <c r="C841" s="92" t="s">
        <v>224</v>
      </c>
      <c r="D841" s="93">
        <v>16.73</v>
      </c>
      <c r="E841" s="94">
        <v>0.1</v>
      </c>
      <c r="F841" s="95">
        <v>1.673</v>
      </c>
      <c r="G841" s="95"/>
      <c r="H841" s="6"/>
    </row>
    <row r="842" spans="1:8">
      <c r="A842" s="90"/>
      <c r="B842" s="91" t="s">
        <v>1009</v>
      </c>
      <c r="C842" s="92" t="s">
        <v>224</v>
      </c>
      <c r="D842" s="93">
        <v>12.04</v>
      </c>
      <c r="E842" s="94">
        <v>0.1</v>
      </c>
      <c r="F842" s="95">
        <v>1.204</v>
      </c>
      <c r="G842" s="95"/>
      <c r="H842" s="6"/>
    </row>
    <row r="843" spans="1:8">
      <c r="A843" s="90" t="s">
        <v>325</v>
      </c>
      <c r="B843" s="91" t="s">
        <v>326</v>
      </c>
      <c r="C843" s="92" t="s">
        <v>28</v>
      </c>
      <c r="D843" s="93">
        <v>1</v>
      </c>
      <c r="E843" s="94"/>
      <c r="F843" s="95">
        <v>1963.73</v>
      </c>
      <c r="G843" s="95">
        <v>1963.73</v>
      </c>
      <c r="H843" s="6" t="s">
        <v>322</v>
      </c>
    </row>
    <row r="844" spans="1:8">
      <c r="A844" s="90"/>
      <c r="B844" s="91" t="s">
        <v>1227</v>
      </c>
      <c r="C844" s="92" t="s">
        <v>259</v>
      </c>
      <c r="D844" s="93">
        <v>13.9</v>
      </c>
      <c r="E844" s="94">
        <v>2</v>
      </c>
      <c r="F844" s="95">
        <v>27.8</v>
      </c>
      <c r="G844" s="95"/>
      <c r="H844" s="6"/>
    </row>
    <row r="845" spans="1:8">
      <c r="A845" s="90"/>
      <c r="B845" s="91" t="s">
        <v>1228</v>
      </c>
      <c r="C845" s="92" t="s">
        <v>52</v>
      </c>
      <c r="D845" s="93">
        <v>11.49</v>
      </c>
      <c r="E845" s="94">
        <v>1</v>
      </c>
      <c r="F845" s="95">
        <v>11.49</v>
      </c>
      <c r="G845" s="95"/>
      <c r="H845" s="6"/>
    </row>
    <row r="846" spans="1:8">
      <c r="A846" s="90"/>
      <c r="B846" s="91" t="s">
        <v>1067</v>
      </c>
      <c r="C846" s="92" t="s">
        <v>224</v>
      </c>
      <c r="D846" s="93">
        <v>16.84</v>
      </c>
      <c r="E846" s="94">
        <v>0.5</v>
      </c>
      <c r="F846" s="95">
        <v>8.42</v>
      </c>
      <c r="G846" s="95"/>
      <c r="H846" s="6"/>
    </row>
    <row r="847" spans="1:8">
      <c r="A847" s="90"/>
      <c r="B847" s="91" t="s">
        <v>1009</v>
      </c>
      <c r="C847" s="92" t="s">
        <v>224</v>
      </c>
      <c r="D847" s="93">
        <v>12.04</v>
      </c>
      <c r="E847" s="94">
        <v>0.5</v>
      </c>
      <c r="F847" s="95">
        <v>6.02</v>
      </c>
      <c r="G847" s="95"/>
      <c r="H847" s="6"/>
    </row>
    <row r="848" spans="1:8">
      <c r="A848" s="90"/>
      <c r="B848" s="91" t="s">
        <v>1229</v>
      </c>
      <c r="C848" s="92" t="s">
        <v>28</v>
      </c>
      <c r="D848" s="93">
        <v>1910</v>
      </c>
      <c r="E848" s="94">
        <v>1</v>
      </c>
      <c r="F848" s="95">
        <v>1910</v>
      </c>
      <c r="G848" s="95"/>
      <c r="H848" s="6"/>
    </row>
    <row r="849" spans="1:8">
      <c r="A849" s="90" t="s">
        <v>327</v>
      </c>
      <c r="B849" s="91" t="s">
        <v>328</v>
      </c>
      <c r="C849" s="92" t="s">
        <v>28</v>
      </c>
      <c r="D849" s="93">
        <v>1</v>
      </c>
      <c r="E849" s="94"/>
      <c r="F849" s="95">
        <v>1833.73</v>
      </c>
      <c r="G849" s="95">
        <v>1833.73</v>
      </c>
      <c r="H849" s="6" t="s">
        <v>322</v>
      </c>
    </row>
    <row r="850" spans="1:8">
      <c r="A850" s="90"/>
      <c r="B850" s="91" t="s">
        <v>1227</v>
      </c>
      <c r="C850" s="92" t="s">
        <v>259</v>
      </c>
      <c r="D850" s="93">
        <v>13.9</v>
      </c>
      <c r="E850" s="94">
        <v>2</v>
      </c>
      <c r="F850" s="95">
        <v>27.8</v>
      </c>
      <c r="G850" s="95"/>
      <c r="H850" s="6"/>
    </row>
    <row r="851" spans="1:8">
      <c r="A851" s="90"/>
      <c r="B851" s="91" t="s">
        <v>1228</v>
      </c>
      <c r="C851" s="92" t="s">
        <v>52</v>
      </c>
      <c r="D851" s="93">
        <v>11.49</v>
      </c>
      <c r="E851" s="94">
        <v>1</v>
      </c>
      <c r="F851" s="95">
        <v>11.49</v>
      </c>
      <c r="G851" s="95"/>
      <c r="H851" s="6"/>
    </row>
    <row r="852" spans="1:8">
      <c r="A852" s="90"/>
      <c r="B852" s="91" t="s">
        <v>1067</v>
      </c>
      <c r="C852" s="92" t="s">
        <v>224</v>
      </c>
      <c r="D852" s="93">
        <v>16.84</v>
      </c>
      <c r="E852" s="94">
        <v>0.5</v>
      </c>
      <c r="F852" s="95">
        <v>8.42</v>
      </c>
      <c r="G852" s="95"/>
      <c r="H852" s="6"/>
    </row>
    <row r="853" spans="1:8">
      <c r="A853" s="90"/>
      <c r="B853" s="91" t="s">
        <v>1009</v>
      </c>
      <c r="C853" s="92" t="s">
        <v>224</v>
      </c>
      <c r="D853" s="93">
        <v>12.04</v>
      </c>
      <c r="E853" s="94">
        <v>0.5</v>
      </c>
      <c r="F853" s="95">
        <v>6.02</v>
      </c>
      <c r="G853" s="95"/>
      <c r="H853" s="6"/>
    </row>
    <row r="854" spans="1:8">
      <c r="A854" s="90"/>
      <c r="B854" s="91" t="s">
        <v>1230</v>
      </c>
      <c r="C854" s="92" t="s">
        <v>28</v>
      </c>
      <c r="D854" s="93">
        <v>1780</v>
      </c>
      <c r="E854" s="94">
        <v>1</v>
      </c>
      <c r="F854" s="95">
        <v>1780</v>
      </c>
      <c r="G854" s="95"/>
      <c r="H854" s="6"/>
    </row>
    <row r="855" spans="1:8">
      <c r="A855" s="96"/>
      <c r="B855" s="97" t="s">
        <v>248</v>
      </c>
      <c r="C855" s="98"/>
      <c r="D855" s="99"/>
      <c r="E855" s="100"/>
      <c r="F855" s="101"/>
      <c r="G855" s="101">
        <v>14200.6</v>
      </c>
      <c r="H855" s="7" t="s">
        <v>329</v>
      </c>
    </row>
    <row r="856" spans="1:8">
      <c r="A856" s="84"/>
      <c r="B856" s="85" t="s">
        <v>250</v>
      </c>
      <c r="C856" s="86"/>
      <c r="D856" s="87"/>
      <c r="E856" s="88"/>
      <c r="F856" s="89"/>
      <c r="G856" s="89">
        <v>14200.6</v>
      </c>
      <c r="H856" s="5" t="s">
        <v>330</v>
      </c>
    </row>
    <row r="857" spans="1:8">
      <c r="A857" s="90" t="s">
        <v>331</v>
      </c>
      <c r="B857" s="91" t="s">
        <v>332</v>
      </c>
      <c r="C857" s="92" t="s">
        <v>28</v>
      </c>
      <c r="D857" s="93">
        <v>2</v>
      </c>
      <c r="E857" s="94"/>
      <c r="F857" s="95">
        <v>1434.17</v>
      </c>
      <c r="G857" s="95">
        <v>2868.34</v>
      </c>
      <c r="H857" s="6" t="s">
        <v>330</v>
      </c>
    </row>
    <row r="858" spans="1:8">
      <c r="A858" s="90"/>
      <c r="B858" s="91" t="s">
        <v>1231</v>
      </c>
      <c r="C858" s="92" t="s">
        <v>28</v>
      </c>
      <c r="D858" s="93">
        <v>1434.17</v>
      </c>
      <c r="E858" s="94">
        <v>1</v>
      </c>
      <c r="F858" s="95">
        <v>1434.17</v>
      </c>
      <c r="G858" s="95"/>
      <c r="H858" s="6"/>
    </row>
    <row r="859" spans="1:8">
      <c r="A859" s="90" t="s">
        <v>333</v>
      </c>
      <c r="B859" s="91" t="s">
        <v>334</v>
      </c>
      <c r="C859" s="92" t="s">
        <v>28</v>
      </c>
      <c r="D859" s="93">
        <v>2</v>
      </c>
      <c r="E859" s="94"/>
      <c r="F859" s="95">
        <v>179.46</v>
      </c>
      <c r="G859" s="95">
        <v>358.92</v>
      </c>
      <c r="H859" s="6" t="s">
        <v>330</v>
      </c>
    </row>
    <row r="860" spans="1:8">
      <c r="A860" s="90"/>
      <c r="B860" s="91" t="s">
        <v>1232</v>
      </c>
      <c r="C860" s="92" t="s">
        <v>28</v>
      </c>
      <c r="D860" s="93">
        <v>179.46</v>
      </c>
      <c r="E860" s="94">
        <v>1</v>
      </c>
      <c r="F860" s="95">
        <v>179.46</v>
      </c>
      <c r="G860" s="95"/>
      <c r="H860" s="6"/>
    </row>
    <row r="861" spans="1:8">
      <c r="A861" s="90" t="s">
        <v>335</v>
      </c>
      <c r="B861" s="91" t="s">
        <v>336</v>
      </c>
      <c r="C861" s="92" t="s">
        <v>28</v>
      </c>
      <c r="D861" s="93">
        <v>2</v>
      </c>
      <c r="E861" s="94"/>
      <c r="F861" s="95">
        <v>349.24</v>
      </c>
      <c r="G861" s="95">
        <v>698.48</v>
      </c>
      <c r="H861" s="6" t="s">
        <v>330</v>
      </c>
    </row>
    <row r="862" spans="1:8">
      <c r="A862" s="90"/>
      <c r="B862" s="91" t="s">
        <v>1233</v>
      </c>
      <c r="C862" s="92" t="s">
        <v>28</v>
      </c>
      <c r="D862" s="93">
        <v>349.24</v>
      </c>
      <c r="E862" s="94">
        <v>1</v>
      </c>
      <c r="F862" s="95">
        <v>349.24</v>
      </c>
      <c r="G862" s="95"/>
      <c r="H862" s="6"/>
    </row>
    <row r="863" spans="1:8">
      <c r="A863" s="90" t="s">
        <v>337</v>
      </c>
      <c r="B863" s="91" t="s">
        <v>338</v>
      </c>
      <c r="C863" s="92" t="s">
        <v>28</v>
      </c>
      <c r="D863" s="93">
        <v>2</v>
      </c>
      <c r="E863" s="94"/>
      <c r="F863" s="95">
        <v>219.22</v>
      </c>
      <c r="G863" s="95">
        <v>438.44</v>
      </c>
      <c r="H863" s="6" t="s">
        <v>330</v>
      </c>
    </row>
    <row r="864" spans="1:8">
      <c r="A864" s="90"/>
      <c r="B864" s="91" t="s">
        <v>1234</v>
      </c>
      <c r="C864" s="92" t="s">
        <v>28</v>
      </c>
      <c r="D864" s="93">
        <v>219.22</v>
      </c>
      <c r="E864" s="94">
        <v>1</v>
      </c>
      <c r="F864" s="95">
        <v>219.22</v>
      </c>
      <c r="G864" s="95"/>
      <c r="H864" s="6"/>
    </row>
    <row r="865" spans="1:8">
      <c r="A865" s="90" t="s">
        <v>339</v>
      </c>
      <c r="B865" s="91" t="s">
        <v>340</v>
      </c>
      <c r="C865" s="92" t="s">
        <v>28</v>
      </c>
      <c r="D865" s="93">
        <v>2</v>
      </c>
      <c r="E865" s="94"/>
      <c r="F865" s="95">
        <v>289</v>
      </c>
      <c r="G865" s="95">
        <v>578</v>
      </c>
      <c r="H865" s="6" t="s">
        <v>330</v>
      </c>
    </row>
    <row r="866" spans="1:8">
      <c r="A866" s="90"/>
      <c r="B866" s="91" t="s">
        <v>1235</v>
      </c>
      <c r="C866" s="92" t="s">
        <v>28</v>
      </c>
      <c r="D866" s="93">
        <v>289</v>
      </c>
      <c r="E866" s="94">
        <v>1</v>
      </c>
      <c r="F866" s="95">
        <v>289</v>
      </c>
      <c r="G866" s="95"/>
      <c r="H866" s="6"/>
    </row>
    <row r="867" spans="1:8">
      <c r="A867" s="90" t="s">
        <v>341</v>
      </c>
      <c r="B867" s="91" t="s">
        <v>342</v>
      </c>
      <c r="C867" s="92" t="s">
        <v>28</v>
      </c>
      <c r="D867" s="93">
        <v>2</v>
      </c>
      <c r="E867" s="94"/>
      <c r="F867" s="95">
        <v>1500</v>
      </c>
      <c r="G867" s="95">
        <v>3000</v>
      </c>
      <c r="H867" s="6" t="s">
        <v>330</v>
      </c>
    </row>
    <row r="868" spans="1:8">
      <c r="A868" s="90"/>
      <c r="B868" s="91" t="s">
        <v>1236</v>
      </c>
      <c r="C868" s="92" t="s">
        <v>28</v>
      </c>
      <c r="D868" s="93">
        <v>1500</v>
      </c>
      <c r="E868" s="94">
        <v>1</v>
      </c>
      <c r="F868" s="95">
        <v>1500</v>
      </c>
      <c r="G868" s="95"/>
      <c r="H868" s="6"/>
    </row>
    <row r="869" spans="1:8">
      <c r="A869" s="90" t="s">
        <v>343</v>
      </c>
      <c r="B869" s="91" t="s">
        <v>344</v>
      </c>
      <c r="C869" s="92" t="s">
        <v>28</v>
      </c>
      <c r="D869" s="93">
        <v>3</v>
      </c>
      <c r="E869" s="94"/>
      <c r="F869" s="95">
        <v>659.32</v>
      </c>
      <c r="G869" s="95">
        <v>1977.96</v>
      </c>
      <c r="H869" s="6" t="s">
        <v>330</v>
      </c>
    </row>
    <row r="870" spans="1:8">
      <c r="A870" s="90"/>
      <c r="B870" s="91" t="s">
        <v>1237</v>
      </c>
      <c r="C870" s="92" t="s">
        <v>28</v>
      </c>
      <c r="D870" s="93">
        <v>659.32</v>
      </c>
      <c r="E870" s="94">
        <v>1</v>
      </c>
      <c r="F870" s="95">
        <v>659.32</v>
      </c>
      <c r="G870" s="95"/>
      <c r="H870" s="6"/>
    </row>
    <row r="871" spans="1:8">
      <c r="A871" s="90" t="s">
        <v>345</v>
      </c>
      <c r="B871" s="91" t="s">
        <v>346</v>
      </c>
      <c r="C871" s="92" t="s">
        <v>28</v>
      </c>
      <c r="D871" s="93">
        <v>3</v>
      </c>
      <c r="E871" s="94"/>
      <c r="F871" s="95">
        <v>278.54000000000002</v>
      </c>
      <c r="G871" s="95">
        <v>835.62</v>
      </c>
      <c r="H871" s="6" t="s">
        <v>330</v>
      </c>
    </row>
    <row r="872" spans="1:8">
      <c r="A872" s="90"/>
      <c r="B872" s="91" t="s">
        <v>1238</v>
      </c>
      <c r="C872" s="92" t="s">
        <v>28</v>
      </c>
      <c r="D872" s="93">
        <v>278.54000000000002</v>
      </c>
      <c r="E872" s="94">
        <v>1</v>
      </c>
      <c r="F872" s="95">
        <v>278.54000000000002</v>
      </c>
      <c r="G872" s="95"/>
      <c r="H872" s="6"/>
    </row>
    <row r="873" spans="1:8">
      <c r="A873" s="90" t="s">
        <v>347</v>
      </c>
      <c r="B873" s="91" t="s">
        <v>348</v>
      </c>
      <c r="C873" s="92" t="s">
        <v>28</v>
      </c>
      <c r="D873" s="93">
        <v>1</v>
      </c>
      <c r="E873" s="94"/>
      <c r="F873" s="95">
        <v>93.41</v>
      </c>
      <c r="G873" s="95">
        <v>93.41</v>
      </c>
      <c r="H873" s="6" t="s">
        <v>330</v>
      </c>
    </row>
    <row r="874" spans="1:8">
      <c r="A874" s="90"/>
      <c r="B874" s="91" t="s">
        <v>1239</v>
      </c>
      <c r="C874" s="92" t="s">
        <v>28</v>
      </c>
      <c r="D874" s="93">
        <v>93.41</v>
      </c>
      <c r="E874" s="94">
        <v>1</v>
      </c>
      <c r="F874" s="95">
        <v>93.41</v>
      </c>
      <c r="G874" s="95"/>
      <c r="H874" s="6"/>
    </row>
    <row r="875" spans="1:8">
      <c r="A875" s="90" t="s">
        <v>349</v>
      </c>
      <c r="B875" s="91" t="s">
        <v>350</v>
      </c>
      <c r="C875" s="92" t="s">
        <v>28</v>
      </c>
      <c r="D875" s="93">
        <v>1</v>
      </c>
      <c r="E875" s="94"/>
      <c r="F875" s="95">
        <v>922.15</v>
      </c>
      <c r="G875" s="95">
        <v>922.15</v>
      </c>
      <c r="H875" s="6" t="s">
        <v>330</v>
      </c>
    </row>
    <row r="876" spans="1:8">
      <c r="A876" s="90"/>
      <c r="B876" s="91" t="s">
        <v>1240</v>
      </c>
      <c r="C876" s="92" t="s">
        <v>28</v>
      </c>
      <c r="D876" s="93">
        <v>922.15</v>
      </c>
      <c r="E876" s="94">
        <v>1</v>
      </c>
      <c r="F876" s="95">
        <v>922.15</v>
      </c>
      <c r="G876" s="95"/>
      <c r="H876" s="6"/>
    </row>
    <row r="877" spans="1:8">
      <c r="A877" s="90" t="s">
        <v>351</v>
      </c>
      <c r="B877" s="91" t="s">
        <v>352</v>
      </c>
      <c r="C877" s="92" t="s">
        <v>28</v>
      </c>
      <c r="D877" s="93">
        <v>1</v>
      </c>
      <c r="E877" s="94"/>
      <c r="F877" s="95">
        <v>690.13</v>
      </c>
      <c r="G877" s="95">
        <v>690.13</v>
      </c>
      <c r="H877" s="6" t="s">
        <v>330</v>
      </c>
    </row>
    <row r="878" spans="1:8">
      <c r="A878" s="90"/>
      <c r="B878" s="91" t="s">
        <v>1241</v>
      </c>
      <c r="C878" s="92" t="s">
        <v>28</v>
      </c>
      <c r="D878" s="93">
        <v>690.13</v>
      </c>
      <c r="E878" s="94">
        <v>1</v>
      </c>
      <c r="F878" s="95">
        <v>690.13</v>
      </c>
      <c r="G878" s="95"/>
      <c r="H878" s="6"/>
    </row>
    <row r="879" spans="1:8">
      <c r="A879" s="90" t="s">
        <v>353</v>
      </c>
      <c r="B879" s="91" t="s">
        <v>354</v>
      </c>
      <c r="C879" s="92" t="s">
        <v>28</v>
      </c>
      <c r="D879" s="93">
        <v>1</v>
      </c>
      <c r="E879" s="94"/>
      <c r="F879" s="95">
        <v>207.07</v>
      </c>
      <c r="G879" s="95">
        <v>207.07</v>
      </c>
      <c r="H879" s="6" t="s">
        <v>330</v>
      </c>
    </row>
    <row r="880" spans="1:8">
      <c r="A880" s="90"/>
      <c r="B880" s="91" t="s">
        <v>1242</v>
      </c>
      <c r="C880" s="92" t="s">
        <v>28</v>
      </c>
      <c r="D880" s="93">
        <v>207.07</v>
      </c>
      <c r="E880" s="94">
        <v>1</v>
      </c>
      <c r="F880" s="95">
        <v>207.07</v>
      </c>
      <c r="G880" s="95"/>
      <c r="H880" s="6"/>
    </row>
    <row r="881" spans="1:8">
      <c r="A881" s="90" t="s">
        <v>355</v>
      </c>
      <c r="B881" s="91" t="s">
        <v>356</v>
      </c>
      <c r="C881" s="92" t="s">
        <v>28</v>
      </c>
      <c r="D881" s="93">
        <v>22</v>
      </c>
      <c r="E881" s="94"/>
      <c r="F881" s="95">
        <v>15.88</v>
      </c>
      <c r="G881" s="95">
        <v>349.36</v>
      </c>
      <c r="H881" s="6" t="s">
        <v>330</v>
      </c>
    </row>
    <row r="882" spans="1:8">
      <c r="A882" s="90"/>
      <c r="B882" s="91" t="s">
        <v>1243</v>
      </c>
      <c r="C882" s="92" t="s">
        <v>28</v>
      </c>
      <c r="D882" s="93">
        <v>15.88</v>
      </c>
      <c r="E882" s="94">
        <v>1</v>
      </c>
      <c r="F882" s="95">
        <v>15.88</v>
      </c>
      <c r="G882" s="95"/>
      <c r="H882" s="6"/>
    </row>
    <row r="883" spans="1:8">
      <c r="A883" s="90" t="s">
        <v>357</v>
      </c>
      <c r="B883" s="91" t="s">
        <v>358</v>
      </c>
      <c r="C883" s="92" t="s">
        <v>28</v>
      </c>
      <c r="D883" s="93">
        <v>176</v>
      </c>
      <c r="E883" s="94"/>
      <c r="F883" s="95">
        <v>6.72</v>
      </c>
      <c r="G883" s="95">
        <v>1182.72</v>
      </c>
      <c r="H883" s="6" t="s">
        <v>330</v>
      </c>
    </row>
    <row r="884" spans="1:8">
      <c r="A884" s="90"/>
      <c r="B884" s="91" t="s">
        <v>1244</v>
      </c>
      <c r="C884" s="92" t="s">
        <v>28</v>
      </c>
      <c r="D884" s="93">
        <v>6.72</v>
      </c>
      <c r="E884" s="94">
        <v>1</v>
      </c>
      <c r="F884" s="95">
        <v>6.72</v>
      </c>
      <c r="G884" s="95"/>
      <c r="H884" s="6"/>
    </row>
    <row r="885" spans="1:8">
      <c r="A885" s="96"/>
      <c r="B885" s="97" t="s">
        <v>359</v>
      </c>
      <c r="C885" s="98"/>
      <c r="D885" s="99"/>
      <c r="E885" s="100"/>
      <c r="F885" s="101"/>
      <c r="G885" s="101">
        <v>14866</v>
      </c>
      <c r="H885" s="7" t="s">
        <v>360</v>
      </c>
    </row>
    <row r="886" spans="1:8">
      <c r="A886" s="84"/>
      <c r="B886" s="85" t="s">
        <v>361</v>
      </c>
      <c r="C886" s="86"/>
      <c r="D886" s="87"/>
      <c r="E886" s="88"/>
      <c r="F886" s="89"/>
      <c r="G886" s="89">
        <v>14866</v>
      </c>
      <c r="H886" s="5" t="s">
        <v>362</v>
      </c>
    </row>
    <row r="887" spans="1:8">
      <c r="A887" s="90" t="s">
        <v>363</v>
      </c>
      <c r="B887" s="91" t="s">
        <v>364</v>
      </c>
      <c r="C887" s="92" t="s">
        <v>28</v>
      </c>
      <c r="D887" s="93">
        <v>2</v>
      </c>
      <c r="E887" s="94"/>
      <c r="F887" s="95">
        <v>7433</v>
      </c>
      <c r="G887" s="95">
        <v>14866</v>
      </c>
      <c r="H887" s="6" t="s">
        <v>362</v>
      </c>
    </row>
    <row r="888" spans="1:8">
      <c r="A888" s="90"/>
      <c r="B888" s="91" t="s">
        <v>1245</v>
      </c>
      <c r="C888" s="92" t="s">
        <v>28</v>
      </c>
      <c r="D888" s="93">
        <v>6733</v>
      </c>
      <c r="E888" s="94">
        <v>1</v>
      </c>
      <c r="F888" s="95">
        <v>6733</v>
      </c>
      <c r="G888" s="95"/>
      <c r="H888" s="6"/>
    </row>
    <row r="889" spans="1:8">
      <c r="A889" s="90"/>
      <c r="B889" s="91" t="s">
        <v>1246</v>
      </c>
      <c r="C889" s="92" t="s">
        <v>33</v>
      </c>
      <c r="D889" s="93">
        <v>3.5</v>
      </c>
      <c r="E889" s="94">
        <v>200</v>
      </c>
      <c r="F889" s="95">
        <v>700</v>
      </c>
      <c r="G889" s="95"/>
      <c r="H889" s="6"/>
    </row>
    <row r="890" spans="1:8">
      <c r="A890" s="78"/>
      <c r="B890" s="79" t="s">
        <v>365</v>
      </c>
      <c r="C890" s="80"/>
      <c r="D890" s="81"/>
      <c r="E890" s="82"/>
      <c r="F890" s="83"/>
      <c r="G890" s="83">
        <f>G891+G1002</f>
        <v>64209.909999999996</v>
      </c>
      <c r="H890" s="4" t="s">
        <v>366</v>
      </c>
    </row>
    <row r="891" spans="1:8">
      <c r="A891" s="96"/>
      <c r="B891" s="97" t="s">
        <v>162</v>
      </c>
      <c r="C891" s="98"/>
      <c r="D891" s="99"/>
      <c r="E891" s="100"/>
      <c r="F891" s="101"/>
      <c r="G891" s="101">
        <f>G892+G903+G927+G974+G979</f>
        <v>60768.399999999994</v>
      </c>
      <c r="H891" s="7" t="s">
        <v>367</v>
      </c>
    </row>
    <row r="892" spans="1:8">
      <c r="A892" s="84"/>
      <c r="B892" s="85" t="s">
        <v>278</v>
      </c>
      <c r="C892" s="86"/>
      <c r="D892" s="87"/>
      <c r="E892" s="88"/>
      <c r="F892" s="89"/>
      <c r="G892" s="89">
        <v>234.64</v>
      </c>
      <c r="H892" s="5" t="s">
        <v>368</v>
      </c>
    </row>
    <row r="893" spans="1:8">
      <c r="A893" s="90" t="s">
        <v>369</v>
      </c>
      <c r="B893" s="91" t="s">
        <v>370</v>
      </c>
      <c r="C893" s="92" t="s">
        <v>52</v>
      </c>
      <c r="D893" s="93">
        <v>2.5</v>
      </c>
      <c r="E893" s="94"/>
      <c r="F893" s="95">
        <v>49.85</v>
      </c>
      <c r="G893" s="95">
        <v>124.62</v>
      </c>
      <c r="H893" s="6" t="s">
        <v>368</v>
      </c>
    </row>
    <row r="894" spans="1:8">
      <c r="A894" s="90"/>
      <c r="B894" s="91" t="s">
        <v>1247</v>
      </c>
      <c r="C894" s="92" t="s">
        <v>1007</v>
      </c>
      <c r="D894" s="93">
        <v>3.65</v>
      </c>
      <c r="E894" s="94">
        <v>2.8</v>
      </c>
      <c r="F894" s="95">
        <v>10.220000000000001</v>
      </c>
      <c r="G894" s="95"/>
      <c r="H894" s="6"/>
    </row>
    <row r="895" spans="1:8">
      <c r="A895" s="90"/>
      <c r="B895" s="91" t="s">
        <v>1248</v>
      </c>
      <c r="C895" s="92" t="s">
        <v>1199</v>
      </c>
      <c r="D895" s="93">
        <v>21.71</v>
      </c>
      <c r="E895" s="94">
        <v>2.5000000000000001E-2</v>
      </c>
      <c r="F895" s="95">
        <v>0.54274999999999995</v>
      </c>
      <c r="G895" s="95"/>
      <c r="H895" s="6"/>
    </row>
    <row r="896" spans="1:8">
      <c r="A896" s="90"/>
      <c r="B896" s="91" t="s">
        <v>1218</v>
      </c>
      <c r="C896" s="92" t="s">
        <v>224</v>
      </c>
      <c r="D896" s="93">
        <v>16.73</v>
      </c>
      <c r="E896" s="94">
        <v>0.35</v>
      </c>
      <c r="F896" s="95">
        <v>5.8555000000000001</v>
      </c>
      <c r="G896" s="95"/>
      <c r="H896" s="6"/>
    </row>
    <row r="897" spans="1:8">
      <c r="A897" s="90"/>
      <c r="B897" s="91" t="s">
        <v>1067</v>
      </c>
      <c r="C897" s="92" t="s">
        <v>224</v>
      </c>
      <c r="D897" s="93">
        <v>16.84</v>
      </c>
      <c r="E897" s="94">
        <v>1.1000000000000001</v>
      </c>
      <c r="F897" s="95">
        <v>18.524000000000001</v>
      </c>
      <c r="G897" s="95"/>
      <c r="H897" s="6"/>
    </row>
    <row r="898" spans="1:8">
      <c r="A898" s="90"/>
      <c r="B898" s="91" t="s">
        <v>1009</v>
      </c>
      <c r="C898" s="92" t="s">
        <v>224</v>
      </c>
      <c r="D898" s="93">
        <v>12.04</v>
      </c>
      <c r="E898" s="94">
        <v>1.1299999999999999</v>
      </c>
      <c r="F898" s="95">
        <v>13.6052</v>
      </c>
      <c r="G898" s="95"/>
      <c r="H898" s="6"/>
    </row>
    <row r="899" spans="1:8">
      <c r="A899" s="90"/>
      <c r="B899" s="91" t="s">
        <v>1249</v>
      </c>
      <c r="C899" s="92" t="s">
        <v>47</v>
      </c>
      <c r="D899" s="93">
        <v>325.61</v>
      </c>
      <c r="E899" s="94">
        <v>3.4499999999999999E-3</v>
      </c>
      <c r="F899" s="95">
        <v>1.1233550000000001</v>
      </c>
      <c r="G899" s="95"/>
      <c r="H899" s="6"/>
    </row>
    <row r="900" spans="1:8">
      <c r="A900" s="90" t="s">
        <v>280</v>
      </c>
      <c r="B900" s="91" t="s">
        <v>281</v>
      </c>
      <c r="C900" s="92" t="s">
        <v>282</v>
      </c>
      <c r="D900" s="93">
        <v>81.5</v>
      </c>
      <c r="E900" s="94"/>
      <c r="F900" s="95">
        <v>1.35</v>
      </c>
      <c r="G900" s="95">
        <v>110.02</v>
      </c>
      <c r="H900" s="6" t="s">
        <v>368</v>
      </c>
    </row>
    <row r="901" spans="1:8">
      <c r="A901" s="90"/>
      <c r="B901" s="91" t="s">
        <v>1183</v>
      </c>
      <c r="C901" s="92" t="s">
        <v>224</v>
      </c>
      <c r="D901" s="93">
        <v>21.08</v>
      </c>
      <c r="E901" s="94">
        <v>0.03</v>
      </c>
      <c r="F901" s="95">
        <v>0.63239999999999996</v>
      </c>
      <c r="G901" s="95"/>
      <c r="H901" s="6"/>
    </row>
    <row r="902" spans="1:8">
      <c r="A902" s="90"/>
      <c r="B902" s="91" t="s">
        <v>1009</v>
      </c>
      <c r="C902" s="92" t="s">
        <v>224</v>
      </c>
      <c r="D902" s="93">
        <v>12.04</v>
      </c>
      <c r="E902" s="94">
        <v>0.06</v>
      </c>
      <c r="F902" s="95">
        <v>0.72240000000000004</v>
      </c>
      <c r="G902" s="95"/>
      <c r="H902" s="6"/>
    </row>
    <row r="903" spans="1:8">
      <c r="A903" s="84"/>
      <c r="B903" s="85" t="s">
        <v>43</v>
      </c>
      <c r="C903" s="86"/>
      <c r="D903" s="87"/>
      <c r="E903" s="88"/>
      <c r="F903" s="89"/>
      <c r="G903" s="89">
        <v>2484.14</v>
      </c>
      <c r="H903" s="5" t="s">
        <v>371</v>
      </c>
    </row>
    <row r="904" spans="1:8">
      <c r="A904" s="90" t="s">
        <v>372</v>
      </c>
      <c r="B904" s="91" t="s">
        <v>179</v>
      </c>
      <c r="C904" s="92" t="s">
        <v>47</v>
      </c>
      <c r="D904" s="93">
        <v>66.5</v>
      </c>
      <c r="E904" s="94"/>
      <c r="F904" s="95">
        <v>10.19</v>
      </c>
      <c r="G904" s="95">
        <v>677.64</v>
      </c>
      <c r="H904" s="6" t="s">
        <v>371</v>
      </c>
    </row>
    <row r="905" spans="1:8">
      <c r="A905" s="90"/>
      <c r="B905" s="91" t="s">
        <v>1100</v>
      </c>
      <c r="C905" s="92" t="s">
        <v>1023</v>
      </c>
      <c r="D905" s="93">
        <v>85.04</v>
      </c>
      <c r="E905" s="94">
        <v>7.6999999999999999E-2</v>
      </c>
      <c r="F905" s="95">
        <v>6.5480799999999997</v>
      </c>
      <c r="G905" s="95"/>
      <c r="H905" s="6"/>
    </row>
    <row r="906" spans="1:8">
      <c r="A906" s="90"/>
      <c r="B906" s="91" t="s">
        <v>1101</v>
      </c>
      <c r="C906" s="92" t="s">
        <v>1025</v>
      </c>
      <c r="D906" s="93">
        <v>30.52</v>
      </c>
      <c r="E906" s="94">
        <v>5.7000000000000002E-2</v>
      </c>
      <c r="F906" s="95">
        <v>1.7396400000000001</v>
      </c>
      <c r="G906" s="95"/>
      <c r="H906" s="6"/>
    </row>
    <row r="907" spans="1:8">
      <c r="A907" s="90"/>
      <c r="B907" s="91" t="s">
        <v>1009</v>
      </c>
      <c r="C907" s="92" t="s">
        <v>224</v>
      </c>
      <c r="D907" s="93">
        <v>12.04</v>
      </c>
      <c r="E907" s="94">
        <v>0.16</v>
      </c>
      <c r="F907" s="95">
        <v>1.9263999999999999</v>
      </c>
      <c r="G907" s="95"/>
      <c r="H907" s="6"/>
    </row>
    <row r="908" spans="1:8">
      <c r="A908" s="90" t="s">
        <v>373</v>
      </c>
      <c r="B908" s="91" t="s">
        <v>374</v>
      </c>
      <c r="C908" s="92" t="s">
        <v>47</v>
      </c>
      <c r="D908" s="93">
        <v>53</v>
      </c>
      <c r="E908" s="94"/>
      <c r="F908" s="95">
        <v>8.6</v>
      </c>
      <c r="G908" s="95">
        <v>455.8</v>
      </c>
      <c r="H908" s="6" t="s">
        <v>371</v>
      </c>
    </row>
    <row r="909" spans="1:8">
      <c r="A909" s="90"/>
      <c r="B909" s="91" t="s">
        <v>1100</v>
      </c>
      <c r="C909" s="92" t="s">
        <v>1023</v>
      </c>
      <c r="D909" s="93">
        <v>85.04</v>
      </c>
      <c r="E909" s="94">
        <v>6.5000000000000002E-2</v>
      </c>
      <c r="F909" s="95">
        <v>5.5275999999999996</v>
      </c>
      <c r="G909" s="95"/>
      <c r="H909" s="6"/>
    </row>
    <row r="910" spans="1:8">
      <c r="A910" s="90"/>
      <c r="B910" s="91" t="s">
        <v>1101</v>
      </c>
      <c r="C910" s="92" t="s">
        <v>1025</v>
      </c>
      <c r="D910" s="93">
        <v>30.52</v>
      </c>
      <c r="E910" s="94">
        <v>4.8000000000000001E-2</v>
      </c>
      <c r="F910" s="95">
        <v>1.46496</v>
      </c>
      <c r="G910" s="95"/>
      <c r="H910" s="6"/>
    </row>
    <row r="911" spans="1:8">
      <c r="A911" s="90"/>
      <c r="B911" s="91" t="s">
        <v>1009</v>
      </c>
      <c r="C911" s="92" t="s">
        <v>224</v>
      </c>
      <c r="D911" s="93">
        <v>12.04</v>
      </c>
      <c r="E911" s="94">
        <v>0.13500000000000001</v>
      </c>
      <c r="F911" s="95">
        <v>1.6254</v>
      </c>
      <c r="G911" s="95"/>
      <c r="H911" s="6"/>
    </row>
    <row r="912" spans="1:8">
      <c r="A912" s="90" t="s">
        <v>184</v>
      </c>
      <c r="B912" s="91" t="s">
        <v>185</v>
      </c>
      <c r="C912" s="92" t="s">
        <v>47</v>
      </c>
      <c r="D912" s="93">
        <v>46.5</v>
      </c>
      <c r="E912" s="94"/>
      <c r="F912" s="95">
        <v>17.690000000000001</v>
      </c>
      <c r="G912" s="95">
        <v>822.58</v>
      </c>
      <c r="H912" s="6" t="s">
        <v>371</v>
      </c>
    </row>
    <row r="913" spans="1:8">
      <c r="A913" s="90"/>
      <c r="B913" s="91" t="s">
        <v>1114</v>
      </c>
      <c r="C913" s="92" t="s">
        <v>1023</v>
      </c>
      <c r="D913" s="93">
        <v>144.58000000000001</v>
      </c>
      <c r="E913" s="94">
        <v>6.0000000000000001E-3</v>
      </c>
      <c r="F913" s="95">
        <v>0.86748000000000003</v>
      </c>
      <c r="G913" s="95"/>
      <c r="H913" s="6"/>
    </row>
    <row r="914" spans="1:8">
      <c r="A914" s="90"/>
      <c r="B914" s="91" t="s">
        <v>1115</v>
      </c>
      <c r="C914" s="92" t="s">
        <v>1025</v>
      </c>
      <c r="D914" s="93">
        <v>27.26</v>
      </c>
      <c r="E914" s="94">
        <v>3.0000000000000001E-3</v>
      </c>
      <c r="F914" s="95">
        <v>8.1780000000000005E-2</v>
      </c>
      <c r="G914" s="95"/>
      <c r="H914" s="6"/>
    </row>
    <row r="915" spans="1:8">
      <c r="A915" s="90"/>
      <c r="B915" s="91" t="s">
        <v>1009</v>
      </c>
      <c r="C915" s="92" t="s">
        <v>224</v>
      </c>
      <c r="D915" s="93">
        <v>12.04</v>
      </c>
      <c r="E915" s="94">
        <v>0.65900000000000003</v>
      </c>
      <c r="F915" s="95">
        <v>7.9343599999999999</v>
      </c>
      <c r="G915" s="95"/>
      <c r="H915" s="6"/>
    </row>
    <row r="916" spans="1:8">
      <c r="A916" s="90"/>
      <c r="B916" s="91" t="s">
        <v>1116</v>
      </c>
      <c r="C916" s="92" t="s">
        <v>1023</v>
      </c>
      <c r="D916" s="93">
        <v>18.29</v>
      </c>
      <c r="E916" s="94">
        <v>0.27400000000000002</v>
      </c>
      <c r="F916" s="95">
        <v>5.0114599999999996</v>
      </c>
      <c r="G916" s="95"/>
      <c r="H916" s="6"/>
    </row>
    <row r="917" spans="1:8">
      <c r="A917" s="90"/>
      <c r="B917" s="91" t="s">
        <v>1117</v>
      </c>
      <c r="C917" s="92" t="s">
        <v>1025</v>
      </c>
      <c r="D917" s="93">
        <v>15.01</v>
      </c>
      <c r="E917" s="94">
        <v>0.254</v>
      </c>
      <c r="F917" s="95">
        <v>3.8125399999999998</v>
      </c>
      <c r="G917" s="95"/>
      <c r="H917" s="6"/>
    </row>
    <row r="918" spans="1:8">
      <c r="A918" s="90" t="s">
        <v>186</v>
      </c>
      <c r="B918" s="91" t="s">
        <v>187</v>
      </c>
      <c r="C918" s="92" t="s">
        <v>47</v>
      </c>
      <c r="D918" s="93">
        <v>95.5</v>
      </c>
      <c r="E918" s="94"/>
      <c r="F918" s="95">
        <v>1.45</v>
      </c>
      <c r="G918" s="95">
        <v>138.47999999999999</v>
      </c>
      <c r="H918" s="6" t="s">
        <v>371</v>
      </c>
    </row>
    <row r="919" spans="1:8">
      <c r="A919" s="90"/>
      <c r="B919" s="91" t="s">
        <v>1118</v>
      </c>
      <c r="C919" s="92" t="s">
        <v>1023</v>
      </c>
      <c r="D919" s="93">
        <v>146.13999999999999</v>
      </c>
      <c r="E919" s="94">
        <v>3.0000000000000001E-3</v>
      </c>
      <c r="F919" s="95">
        <v>0.43841999999999998</v>
      </c>
      <c r="G919" s="95"/>
      <c r="H919" s="6"/>
    </row>
    <row r="920" spans="1:8">
      <c r="A920" s="90"/>
      <c r="B920" s="91" t="s">
        <v>1119</v>
      </c>
      <c r="C920" s="92" t="s">
        <v>1023</v>
      </c>
      <c r="D920" s="93">
        <v>116.56</v>
      </c>
      <c r="E920" s="94">
        <v>8.0000000000000002E-3</v>
      </c>
      <c r="F920" s="95">
        <v>0.93247999999999998</v>
      </c>
      <c r="G920" s="95"/>
      <c r="H920" s="6"/>
    </row>
    <row r="921" spans="1:8">
      <c r="A921" s="90"/>
      <c r="B921" s="91" t="s">
        <v>1009</v>
      </c>
      <c r="C921" s="92" t="s">
        <v>224</v>
      </c>
      <c r="D921" s="93">
        <v>12.04</v>
      </c>
      <c r="E921" s="94">
        <v>8.0000000000000002E-3</v>
      </c>
      <c r="F921" s="95">
        <v>9.6320000000000003E-2</v>
      </c>
      <c r="G921" s="95"/>
      <c r="H921" s="6"/>
    </row>
    <row r="922" spans="1:8">
      <c r="A922" s="90" t="s">
        <v>188</v>
      </c>
      <c r="B922" s="91" t="s">
        <v>189</v>
      </c>
      <c r="C922" s="92" t="s">
        <v>47</v>
      </c>
      <c r="D922" s="93">
        <v>95.5</v>
      </c>
      <c r="E922" s="94"/>
      <c r="F922" s="95">
        <v>3.33</v>
      </c>
      <c r="G922" s="95">
        <v>318.02</v>
      </c>
      <c r="H922" s="6" t="s">
        <v>371</v>
      </c>
    </row>
    <row r="923" spans="1:8">
      <c r="A923" s="90"/>
      <c r="B923" s="91" t="s">
        <v>1118</v>
      </c>
      <c r="C923" s="92" t="s">
        <v>1023</v>
      </c>
      <c r="D923" s="93">
        <v>146.13999999999999</v>
      </c>
      <c r="E923" s="94">
        <v>2.2800000000000001E-2</v>
      </c>
      <c r="F923" s="95">
        <v>3.3319920000000001</v>
      </c>
      <c r="G923" s="95"/>
      <c r="H923" s="6"/>
    </row>
    <row r="924" spans="1:8">
      <c r="A924" s="90" t="s">
        <v>190</v>
      </c>
      <c r="B924" s="91" t="s">
        <v>191</v>
      </c>
      <c r="C924" s="92" t="s">
        <v>47</v>
      </c>
      <c r="D924" s="93">
        <v>95.5</v>
      </c>
      <c r="E924" s="94"/>
      <c r="F924" s="95">
        <v>0.75</v>
      </c>
      <c r="G924" s="95">
        <v>71.62</v>
      </c>
      <c r="H924" s="6" t="s">
        <v>371</v>
      </c>
    </row>
    <row r="925" spans="1:8">
      <c r="A925" s="90"/>
      <c r="B925" s="91" t="s">
        <v>1120</v>
      </c>
      <c r="C925" s="92" t="s">
        <v>1023</v>
      </c>
      <c r="D925" s="93">
        <v>152.15</v>
      </c>
      <c r="E925" s="94">
        <v>2.9867000000000001E-3</v>
      </c>
      <c r="F925" s="95">
        <v>0.454426</v>
      </c>
      <c r="G925" s="95"/>
      <c r="H925" s="6"/>
    </row>
    <row r="926" spans="1:8">
      <c r="A926" s="90"/>
      <c r="B926" s="91" t="s">
        <v>1009</v>
      </c>
      <c r="C926" s="92" t="s">
        <v>224</v>
      </c>
      <c r="D926" s="93">
        <v>12.04</v>
      </c>
      <c r="E926" s="94">
        <v>2.5499999999999998E-2</v>
      </c>
      <c r="F926" s="95">
        <v>0.30702000000000002</v>
      </c>
      <c r="G926" s="95"/>
      <c r="H926" s="6"/>
    </row>
    <row r="927" spans="1:8">
      <c r="A927" s="84"/>
      <c r="B927" s="85" t="s">
        <v>200</v>
      </c>
      <c r="C927" s="86"/>
      <c r="D927" s="87"/>
      <c r="E927" s="88"/>
      <c r="F927" s="89"/>
      <c r="G927" s="89">
        <f>SUM(G928:G973)</f>
        <v>41614.469999999994</v>
      </c>
      <c r="H927" s="5" t="s">
        <v>375</v>
      </c>
    </row>
    <row r="928" spans="1:8">
      <c r="A928" s="90" t="s">
        <v>294</v>
      </c>
      <c r="B928" s="91" t="s">
        <v>295</v>
      </c>
      <c r="C928" s="92" t="s">
        <v>19</v>
      </c>
      <c r="D928" s="93">
        <v>186.5</v>
      </c>
      <c r="E928" s="94"/>
      <c r="F928" s="95">
        <v>44.31</v>
      </c>
      <c r="G928" s="95">
        <v>8263.82</v>
      </c>
      <c r="H928" s="6" t="s">
        <v>375</v>
      </c>
    </row>
    <row r="929" spans="1:8">
      <c r="A929" s="90"/>
      <c r="B929" s="91" t="s">
        <v>1198</v>
      </c>
      <c r="C929" s="92" t="s">
        <v>1199</v>
      </c>
      <c r="D929" s="93">
        <v>5.67</v>
      </c>
      <c r="E929" s="94">
        <v>0.01</v>
      </c>
      <c r="F929" s="95">
        <v>5.67E-2</v>
      </c>
      <c r="G929" s="95"/>
      <c r="H929" s="6"/>
    </row>
    <row r="930" spans="1:8">
      <c r="A930" s="90"/>
      <c r="B930" s="91" t="s">
        <v>1200</v>
      </c>
      <c r="C930" s="92" t="s">
        <v>40</v>
      </c>
      <c r="D930" s="93">
        <v>7.8</v>
      </c>
      <c r="E930" s="94">
        <v>0.19600000000000001</v>
      </c>
      <c r="F930" s="95">
        <v>1.5287999999999999</v>
      </c>
      <c r="G930" s="95"/>
      <c r="H930" s="6"/>
    </row>
    <row r="931" spans="1:8">
      <c r="A931" s="90"/>
      <c r="B931" s="91" t="s">
        <v>1201</v>
      </c>
      <c r="C931" s="92" t="s">
        <v>40</v>
      </c>
      <c r="D931" s="93">
        <v>12</v>
      </c>
      <c r="E931" s="94">
        <v>0.39300000000000002</v>
      </c>
      <c r="F931" s="95">
        <v>4.7160000000000002</v>
      </c>
      <c r="G931" s="95"/>
      <c r="H931" s="6"/>
    </row>
    <row r="932" spans="1:8">
      <c r="A932" s="90"/>
      <c r="B932" s="91" t="s">
        <v>1202</v>
      </c>
      <c r="C932" s="92" t="s">
        <v>40</v>
      </c>
      <c r="D932" s="93">
        <v>3</v>
      </c>
      <c r="E932" s="94">
        <v>0.78500000000000003</v>
      </c>
      <c r="F932" s="95">
        <v>2.355</v>
      </c>
      <c r="G932" s="95"/>
      <c r="H932" s="6"/>
    </row>
    <row r="933" spans="1:8">
      <c r="A933" s="90"/>
      <c r="B933" s="91" t="s">
        <v>1203</v>
      </c>
      <c r="C933" s="92" t="s">
        <v>1007</v>
      </c>
      <c r="D933" s="93">
        <v>9.9499999999999993</v>
      </c>
      <c r="E933" s="94">
        <v>1.9E-2</v>
      </c>
      <c r="F933" s="95">
        <v>0.18905</v>
      </c>
      <c r="G933" s="95"/>
      <c r="H933" s="6"/>
    </row>
    <row r="934" spans="1:8">
      <c r="A934" s="90"/>
      <c r="B934" s="91" t="s">
        <v>1089</v>
      </c>
      <c r="C934" s="92" t="s">
        <v>224</v>
      </c>
      <c r="D934" s="93">
        <v>13.33</v>
      </c>
      <c r="E934" s="94">
        <v>0.159</v>
      </c>
      <c r="F934" s="95">
        <v>2.1194700000000002</v>
      </c>
      <c r="G934" s="95"/>
      <c r="H934" s="6"/>
    </row>
    <row r="935" spans="1:8">
      <c r="A935" s="90"/>
      <c r="B935" s="91" t="s">
        <v>1008</v>
      </c>
      <c r="C935" s="92" t="s">
        <v>224</v>
      </c>
      <c r="D935" s="93">
        <v>16.73</v>
      </c>
      <c r="E935" s="94">
        <v>0.86599999999999999</v>
      </c>
      <c r="F935" s="95">
        <v>14.48818</v>
      </c>
      <c r="G935" s="95"/>
      <c r="H935" s="6"/>
    </row>
    <row r="936" spans="1:8">
      <c r="A936" s="90"/>
      <c r="B936" s="91" t="s">
        <v>1204</v>
      </c>
      <c r="C936" s="92" t="s">
        <v>19</v>
      </c>
      <c r="D936" s="93">
        <v>71.91</v>
      </c>
      <c r="E936" s="94">
        <v>0.26300000000000001</v>
      </c>
      <c r="F936" s="95">
        <v>18.912330000000001</v>
      </c>
      <c r="G936" s="95"/>
      <c r="H936" s="6"/>
    </row>
    <row r="937" spans="1:8">
      <c r="A937" s="90" t="s">
        <v>300</v>
      </c>
      <c r="B937" s="91" t="s">
        <v>301</v>
      </c>
      <c r="C937" s="92" t="s">
        <v>47</v>
      </c>
      <c r="D937" s="93">
        <v>34</v>
      </c>
      <c r="E937" s="94"/>
      <c r="F937" s="95">
        <v>436.34</v>
      </c>
      <c r="G937" s="95">
        <f>D937*F937</f>
        <v>14835.56</v>
      </c>
      <c r="H937" s="6" t="s">
        <v>375</v>
      </c>
    </row>
    <row r="938" spans="1:8">
      <c r="A938" s="90"/>
      <c r="B938" s="91" t="s">
        <v>1212</v>
      </c>
      <c r="C938" s="92" t="s">
        <v>47</v>
      </c>
      <c r="D938" s="93">
        <v>310.95999999999998</v>
      </c>
      <c r="E938" s="94">
        <v>1.02</v>
      </c>
      <c r="F938" s="95">
        <v>317.17919999999998</v>
      </c>
      <c r="G938" s="95"/>
      <c r="H938" s="6"/>
    </row>
    <row r="939" spans="1:8">
      <c r="A939" s="90"/>
      <c r="B939" s="91" t="s">
        <v>1213</v>
      </c>
      <c r="C939" s="92" t="s">
        <v>47</v>
      </c>
      <c r="D939" s="93">
        <v>116.82</v>
      </c>
      <c r="E939" s="94">
        <v>1.02</v>
      </c>
      <c r="F939" s="95">
        <f>D939*E939</f>
        <v>119.15639999999999</v>
      </c>
      <c r="G939" s="95"/>
      <c r="H939" s="6"/>
    </row>
    <row r="940" spans="1:8">
      <c r="A940" s="90" t="s">
        <v>302</v>
      </c>
      <c r="B940" s="91" t="s">
        <v>303</v>
      </c>
      <c r="C940" s="92" t="s">
        <v>47</v>
      </c>
      <c r="D940" s="93">
        <v>3</v>
      </c>
      <c r="E940" s="94"/>
      <c r="F940" s="95">
        <v>284.3</v>
      </c>
      <c r="G940" s="95">
        <v>852.9</v>
      </c>
      <c r="H940" s="6" t="s">
        <v>375</v>
      </c>
    </row>
    <row r="941" spans="1:8">
      <c r="A941" s="90"/>
      <c r="B941" s="91" t="s">
        <v>1060</v>
      </c>
      <c r="C941" s="92" t="s">
        <v>1059</v>
      </c>
      <c r="D941" s="93">
        <v>60</v>
      </c>
      <c r="E941" s="94">
        <v>0.88600000000000001</v>
      </c>
      <c r="F941" s="95">
        <v>53.16</v>
      </c>
      <c r="G941" s="95"/>
      <c r="H941" s="6"/>
    </row>
    <row r="942" spans="1:8">
      <c r="A942" s="90"/>
      <c r="B942" s="91" t="s">
        <v>1063</v>
      </c>
      <c r="C942" s="92" t="s">
        <v>1007</v>
      </c>
      <c r="D942" s="93">
        <v>0.35</v>
      </c>
      <c r="E942" s="94">
        <v>218.84</v>
      </c>
      <c r="F942" s="95">
        <v>76.593999999999994</v>
      </c>
      <c r="G942" s="95"/>
      <c r="H942" s="6"/>
    </row>
    <row r="943" spans="1:8">
      <c r="A943" s="90"/>
      <c r="B943" s="91" t="s">
        <v>1149</v>
      </c>
      <c r="C943" s="92" t="s">
        <v>1059</v>
      </c>
      <c r="D943" s="93">
        <v>53.6</v>
      </c>
      <c r="E943" s="94">
        <v>0.59699999999999998</v>
      </c>
      <c r="F943" s="95">
        <v>31.999199999999998</v>
      </c>
      <c r="G943" s="95"/>
      <c r="H943" s="6"/>
    </row>
    <row r="944" spans="1:8">
      <c r="A944" s="90"/>
      <c r="B944" s="91" t="s">
        <v>1009</v>
      </c>
      <c r="C944" s="92" t="s">
        <v>224</v>
      </c>
      <c r="D944" s="93">
        <v>12.04</v>
      </c>
      <c r="E944" s="94">
        <v>10.18</v>
      </c>
      <c r="F944" s="95">
        <v>122.5672</v>
      </c>
      <c r="G944" s="95"/>
      <c r="H944" s="6"/>
    </row>
    <row r="945" spans="1:8">
      <c r="A945" s="90" t="s">
        <v>304</v>
      </c>
      <c r="B945" s="91" t="s">
        <v>305</v>
      </c>
      <c r="C945" s="92" t="s">
        <v>47</v>
      </c>
      <c r="D945" s="93">
        <v>3</v>
      </c>
      <c r="E945" s="94"/>
      <c r="F945" s="95">
        <v>82.35</v>
      </c>
      <c r="G945" s="95">
        <v>247.05</v>
      </c>
      <c r="H945" s="6" t="s">
        <v>375</v>
      </c>
    </row>
    <row r="946" spans="1:8">
      <c r="A946" s="90"/>
      <c r="B946" s="91" t="s">
        <v>1067</v>
      </c>
      <c r="C946" s="92" t="s">
        <v>224</v>
      </c>
      <c r="D946" s="93">
        <v>16.84</v>
      </c>
      <c r="E946" s="94">
        <v>1.65</v>
      </c>
      <c r="F946" s="95">
        <v>27.786000000000001</v>
      </c>
      <c r="G946" s="95"/>
      <c r="H946" s="6"/>
    </row>
    <row r="947" spans="1:8">
      <c r="A947" s="90"/>
      <c r="B947" s="91" t="s">
        <v>1009</v>
      </c>
      <c r="C947" s="92" t="s">
        <v>224</v>
      </c>
      <c r="D947" s="93">
        <v>12.04</v>
      </c>
      <c r="E947" s="94">
        <v>4.5</v>
      </c>
      <c r="F947" s="95">
        <v>54.18</v>
      </c>
      <c r="G947" s="95"/>
      <c r="H947" s="6"/>
    </row>
    <row r="948" spans="1:8">
      <c r="A948" s="90"/>
      <c r="B948" s="91" t="s">
        <v>1214</v>
      </c>
      <c r="C948" s="92" t="s">
        <v>1023</v>
      </c>
      <c r="D948" s="93">
        <v>1.31</v>
      </c>
      <c r="E948" s="94">
        <v>0.3</v>
      </c>
      <c r="F948" s="95">
        <v>0.39300000000000002</v>
      </c>
      <c r="G948" s="95"/>
      <c r="H948" s="6"/>
    </row>
    <row r="949" spans="1:8">
      <c r="A949" s="90" t="s">
        <v>308</v>
      </c>
      <c r="B949" s="91" t="s">
        <v>309</v>
      </c>
      <c r="C949" s="92" t="s">
        <v>282</v>
      </c>
      <c r="D949" s="93">
        <v>182</v>
      </c>
      <c r="E949" s="94"/>
      <c r="F949" s="95">
        <v>7.33</v>
      </c>
      <c r="G949" s="95">
        <v>1334.06</v>
      </c>
      <c r="H949" s="6" t="s">
        <v>375</v>
      </c>
    </row>
    <row r="950" spans="1:8">
      <c r="A950" s="90"/>
      <c r="B950" s="91" t="s">
        <v>1215</v>
      </c>
      <c r="C950" s="92" t="s">
        <v>1007</v>
      </c>
      <c r="D950" s="93">
        <v>7.7</v>
      </c>
      <c r="E950" s="94">
        <v>2.5000000000000001E-2</v>
      </c>
      <c r="F950" s="95">
        <v>0.1925</v>
      </c>
      <c r="G950" s="95"/>
      <c r="H950" s="6"/>
    </row>
    <row r="951" spans="1:8">
      <c r="A951" s="90"/>
      <c r="B951" s="91" t="s">
        <v>1216</v>
      </c>
      <c r="C951" s="92" t="s">
        <v>259</v>
      </c>
      <c r="D951" s="93">
        <v>0.14000000000000001</v>
      </c>
      <c r="E951" s="94">
        <v>0.74299999999999999</v>
      </c>
      <c r="F951" s="95">
        <v>0.10402</v>
      </c>
      <c r="G951" s="95"/>
      <c r="H951" s="6"/>
    </row>
    <row r="952" spans="1:8">
      <c r="A952" s="90"/>
      <c r="B952" s="91" t="s">
        <v>1217</v>
      </c>
      <c r="C952" s="92" t="s">
        <v>224</v>
      </c>
      <c r="D952" s="93">
        <v>13.3</v>
      </c>
      <c r="E952" s="94">
        <v>1.6199999999999999E-2</v>
      </c>
      <c r="F952" s="95">
        <v>0.21546000000000001</v>
      </c>
      <c r="G952" s="95"/>
      <c r="H952" s="6"/>
    </row>
    <row r="953" spans="1:8">
      <c r="A953" s="90"/>
      <c r="B953" s="91" t="s">
        <v>1218</v>
      </c>
      <c r="C953" s="92" t="s">
        <v>224</v>
      </c>
      <c r="D953" s="93">
        <v>16.73</v>
      </c>
      <c r="E953" s="94">
        <v>9.9299999999999999E-2</v>
      </c>
      <c r="F953" s="95">
        <v>1.661289</v>
      </c>
      <c r="G953" s="95"/>
      <c r="H953" s="6"/>
    </row>
    <row r="954" spans="1:8">
      <c r="A954" s="90"/>
      <c r="B954" s="91" t="s">
        <v>1220</v>
      </c>
      <c r="C954" s="92" t="s">
        <v>282</v>
      </c>
      <c r="D954" s="93">
        <v>5.17</v>
      </c>
      <c r="E954" s="94">
        <v>1</v>
      </c>
      <c r="F954" s="95">
        <v>5.17</v>
      </c>
      <c r="G954" s="95"/>
      <c r="H954" s="6"/>
    </row>
    <row r="955" spans="1:8">
      <c r="A955" s="90" t="s">
        <v>310</v>
      </c>
      <c r="B955" s="91" t="s">
        <v>311</v>
      </c>
      <c r="C955" s="92" t="s">
        <v>282</v>
      </c>
      <c r="D955" s="93">
        <v>1155.5</v>
      </c>
      <c r="E955" s="94"/>
      <c r="F955" s="95">
        <v>5.93</v>
      </c>
      <c r="G955" s="95">
        <v>6852.12</v>
      </c>
      <c r="H955" s="6" t="s">
        <v>375</v>
      </c>
    </row>
    <row r="956" spans="1:8">
      <c r="A956" s="90"/>
      <c r="B956" s="91" t="s">
        <v>1215</v>
      </c>
      <c r="C956" s="92" t="s">
        <v>1007</v>
      </c>
      <c r="D956" s="93">
        <v>7.7</v>
      </c>
      <c r="E956" s="94">
        <v>2.5000000000000001E-2</v>
      </c>
      <c r="F956" s="95">
        <v>0.1925</v>
      </c>
      <c r="G956" s="95"/>
      <c r="H956" s="6"/>
    </row>
    <row r="957" spans="1:8">
      <c r="A957" s="90"/>
      <c r="B957" s="91" t="s">
        <v>1216</v>
      </c>
      <c r="C957" s="92" t="s">
        <v>259</v>
      </c>
      <c r="D957" s="93">
        <v>0.14000000000000001</v>
      </c>
      <c r="E957" s="94">
        <v>0.54300000000000004</v>
      </c>
      <c r="F957" s="95">
        <v>7.6020000000000004E-2</v>
      </c>
      <c r="G957" s="95"/>
      <c r="H957" s="6"/>
    </row>
    <row r="958" spans="1:8">
      <c r="A958" s="90"/>
      <c r="B958" s="91" t="s">
        <v>1217</v>
      </c>
      <c r="C958" s="92" t="s">
        <v>224</v>
      </c>
      <c r="D958" s="93">
        <v>13.3</v>
      </c>
      <c r="E958" s="94">
        <v>1.21E-2</v>
      </c>
      <c r="F958" s="95">
        <v>0.16092999999999999</v>
      </c>
      <c r="G958" s="95"/>
      <c r="H958" s="6"/>
    </row>
    <row r="959" spans="1:8">
      <c r="A959" s="90"/>
      <c r="B959" s="91" t="s">
        <v>1218</v>
      </c>
      <c r="C959" s="92" t="s">
        <v>224</v>
      </c>
      <c r="D959" s="93">
        <v>16.73</v>
      </c>
      <c r="E959" s="94">
        <v>7.4300000000000005E-2</v>
      </c>
      <c r="F959" s="95">
        <v>1.243039</v>
      </c>
      <c r="G959" s="95"/>
      <c r="H959" s="6"/>
    </row>
    <row r="960" spans="1:8">
      <c r="A960" s="90"/>
      <c r="B960" s="91" t="s">
        <v>1221</v>
      </c>
      <c r="C960" s="92" t="s">
        <v>282</v>
      </c>
      <c r="D960" s="93">
        <v>4.2699999999999996</v>
      </c>
      <c r="E960" s="94">
        <v>1</v>
      </c>
      <c r="F960" s="95">
        <v>4.2699999999999996</v>
      </c>
      <c r="G960" s="95"/>
      <c r="H960" s="6"/>
    </row>
    <row r="961" spans="1:8">
      <c r="A961" s="90" t="s">
        <v>312</v>
      </c>
      <c r="B961" s="91" t="s">
        <v>313</v>
      </c>
      <c r="C961" s="92" t="s">
        <v>282</v>
      </c>
      <c r="D961" s="93">
        <v>1288</v>
      </c>
      <c r="E961" s="94"/>
      <c r="F961" s="95">
        <v>5.22</v>
      </c>
      <c r="G961" s="95">
        <v>6723.36</v>
      </c>
      <c r="H961" s="6" t="s">
        <v>375</v>
      </c>
    </row>
    <row r="962" spans="1:8">
      <c r="A962" s="90"/>
      <c r="B962" s="91" t="s">
        <v>1215</v>
      </c>
      <c r="C962" s="92" t="s">
        <v>1007</v>
      </c>
      <c r="D962" s="93">
        <v>7.7</v>
      </c>
      <c r="E962" s="94">
        <v>2.5000000000000001E-2</v>
      </c>
      <c r="F962" s="95">
        <v>0.1925</v>
      </c>
      <c r="G962" s="95"/>
      <c r="H962" s="6"/>
    </row>
    <row r="963" spans="1:8">
      <c r="A963" s="90"/>
      <c r="B963" s="91" t="s">
        <v>1216</v>
      </c>
      <c r="C963" s="92" t="s">
        <v>259</v>
      </c>
      <c r="D963" s="93">
        <v>0.14000000000000001</v>
      </c>
      <c r="E963" s="94">
        <v>0.36699999999999999</v>
      </c>
      <c r="F963" s="95">
        <v>5.1380000000000002E-2</v>
      </c>
      <c r="G963" s="95"/>
      <c r="H963" s="6"/>
    </row>
    <row r="964" spans="1:8">
      <c r="A964" s="90"/>
      <c r="B964" s="91" t="s">
        <v>1217</v>
      </c>
      <c r="C964" s="92" t="s">
        <v>224</v>
      </c>
      <c r="D964" s="93">
        <v>13.3</v>
      </c>
      <c r="E964" s="94">
        <v>8.8999999999999999E-3</v>
      </c>
      <c r="F964" s="95">
        <v>0.11837</v>
      </c>
      <c r="G964" s="95"/>
      <c r="H964" s="6"/>
    </row>
    <row r="965" spans="1:8">
      <c r="A965" s="90"/>
      <c r="B965" s="91" t="s">
        <v>1218</v>
      </c>
      <c r="C965" s="92" t="s">
        <v>224</v>
      </c>
      <c r="D965" s="93">
        <v>16.73</v>
      </c>
      <c r="E965" s="94">
        <v>5.4199999999999998E-2</v>
      </c>
      <c r="F965" s="95">
        <v>0.90676599999999996</v>
      </c>
      <c r="G965" s="95"/>
      <c r="H965" s="6"/>
    </row>
    <row r="966" spans="1:8">
      <c r="A966" s="90"/>
      <c r="B966" s="91" t="s">
        <v>1222</v>
      </c>
      <c r="C966" s="92" t="s">
        <v>282</v>
      </c>
      <c r="D966" s="93">
        <v>3.97</v>
      </c>
      <c r="E966" s="94">
        <v>1</v>
      </c>
      <c r="F966" s="95">
        <v>3.97</v>
      </c>
      <c r="G966" s="95"/>
      <c r="H966" s="6"/>
    </row>
    <row r="967" spans="1:8">
      <c r="A967" s="90" t="s">
        <v>376</v>
      </c>
      <c r="B967" s="91" t="s">
        <v>377</v>
      </c>
      <c r="C967" s="92" t="s">
        <v>52</v>
      </c>
      <c r="D967" s="93">
        <v>60</v>
      </c>
      <c r="E967" s="94"/>
      <c r="F967" s="95">
        <v>41.76</v>
      </c>
      <c r="G967" s="95">
        <v>2505.6</v>
      </c>
      <c r="H967" s="6" t="s">
        <v>375</v>
      </c>
    </row>
    <row r="968" spans="1:8">
      <c r="A968" s="90"/>
      <c r="B968" s="91" t="s">
        <v>1250</v>
      </c>
      <c r="C968" s="92" t="s">
        <v>1007</v>
      </c>
      <c r="D968" s="93">
        <v>19.940000000000001</v>
      </c>
      <c r="E968" s="94">
        <v>2.7E-2</v>
      </c>
      <c r="F968" s="95">
        <v>0.53837999999999997</v>
      </c>
      <c r="G968" s="95"/>
      <c r="H968" s="6"/>
    </row>
    <row r="969" spans="1:8">
      <c r="A969" s="90"/>
      <c r="B969" s="91" t="s">
        <v>1223</v>
      </c>
      <c r="C969" s="92" t="s">
        <v>254</v>
      </c>
      <c r="D969" s="93">
        <v>25.6</v>
      </c>
      <c r="E969" s="94">
        <v>1.1140000000000001</v>
      </c>
      <c r="F969" s="95">
        <v>28.5184</v>
      </c>
      <c r="G969" s="95"/>
      <c r="H969" s="6"/>
    </row>
    <row r="970" spans="1:8">
      <c r="A970" s="90"/>
      <c r="B970" s="91" t="s">
        <v>1009</v>
      </c>
      <c r="C970" s="92" t="s">
        <v>224</v>
      </c>
      <c r="D970" s="93">
        <v>12.04</v>
      </c>
      <c r="E970" s="94">
        <v>0.10199999999999999</v>
      </c>
      <c r="F970" s="95">
        <v>1.2280800000000001</v>
      </c>
      <c r="G970" s="95"/>
      <c r="H970" s="6"/>
    </row>
    <row r="971" spans="1:8">
      <c r="A971" s="90"/>
      <c r="B971" s="91" t="s">
        <v>1194</v>
      </c>
      <c r="C971" s="92" t="s">
        <v>224</v>
      </c>
      <c r="D971" s="93">
        <v>19.34</v>
      </c>
      <c r="E971" s="94">
        <v>0.10199999999999999</v>
      </c>
      <c r="F971" s="95">
        <v>1.97268</v>
      </c>
      <c r="G971" s="95"/>
      <c r="H971" s="6"/>
    </row>
    <row r="972" spans="1:8">
      <c r="A972" s="90"/>
      <c r="B972" s="91" t="s">
        <v>1224</v>
      </c>
      <c r="C972" s="92" t="s">
        <v>1025</v>
      </c>
      <c r="D972" s="93">
        <v>51.74</v>
      </c>
      <c r="E972" s="94">
        <v>5.0999999999999997E-2</v>
      </c>
      <c r="F972" s="95">
        <v>2.6387399999999999</v>
      </c>
      <c r="G972" s="95"/>
      <c r="H972" s="6"/>
    </row>
    <row r="973" spans="1:8">
      <c r="A973" s="90"/>
      <c r="B973" s="91" t="s">
        <v>1195</v>
      </c>
      <c r="C973" s="92" t="s">
        <v>1023</v>
      </c>
      <c r="D973" s="93">
        <v>135.41999999999999</v>
      </c>
      <c r="E973" s="94">
        <v>5.0999999999999997E-2</v>
      </c>
      <c r="F973" s="95">
        <v>6.9064199999999998</v>
      </c>
      <c r="G973" s="95"/>
      <c r="H973" s="6"/>
    </row>
    <row r="974" spans="1:8">
      <c r="A974" s="84"/>
      <c r="B974" s="85" t="s">
        <v>208</v>
      </c>
      <c r="C974" s="86"/>
      <c r="D974" s="87"/>
      <c r="E974" s="88"/>
      <c r="F974" s="89"/>
      <c r="G974" s="89">
        <v>180.88</v>
      </c>
      <c r="H974" s="5" t="s">
        <v>378</v>
      </c>
    </row>
    <row r="975" spans="1:8">
      <c r="A975" s="90" t="s">
        <v>317</v>
      </c>
      <c r="B975" s="91" t="s">
        <v>318</v>
      </c>
      <c r="C975" s="92" t="s">
        <v>28</v>
      </c>
      <c r="D975" s="93">
        <v>2</v>
      </c>
      <c r="E975" s="94"/>
      <c r="F975" s="95">
        <v>90.44</v>
      </c>
      <c r="G975" s="95">
        <v>180.88</v>
      </c>
      <c r="H975" s="6" t="s">
        <v>378</v>
      </c>
    </row>
    <row r="976" spans="1:8">
      <c r="A976" s="90"/>
      <c r="B976" s="91" t="s">
        <v>1183</v>
      </c>
      <c r="C976" s="92" t="s">
        <v>224</v>
      </c>
      <c r="D976" s="93">
        <v>21.08</v>
      </c>
      <c r="E976" s="94">
        <v>2</v>
      </c>
      <c r="F976" s="95">
        <v>42.16</v>
      </c>
      <c r="G976" s="95"/>
      <c r="H976" s="6"/>
    </row>
    <row r="977" spans="1:8">
      <c r="A977" s="90"/>
      <c r="B977" s="91" t="s">
        <v>1009</v>
      </c>
      <c r="C977" s="92" t="s">
        <v>224</v>
      </c>
      <c r="D977" s="93">
        <v>12.04</v>
      </c>
      <c r="E977" s="94">
        <v>4</v>
      </c>
      <c r="F977" s="95">
        <v>48.16</v>
      </c>
      <c r="G977" s="95"/>
      <c r="H977" s="6"/>
    </row>
    <row r="978" spans="1:8">
      <c r="A978" s="90"/>
      <c r="B978" s="91" t="s">
        <v>1185</v>
      </c>
      <c r="C978" s="92" t="s">
        <v>1023</v>
      </c>
      <c r="D978" s="93">
        <v>0.06</v>
      </c>
      <c r="E978" s="94">
        <v>2</v>
      </c>
      <c r="F978" s="95">
        <v>0.12</v>
      </c>
      <c r="G978" s="95"/>
      <c r="H978" s="6"/>
    </row>
    <row r="979" spans="1:8">
      <c r="A979" s="84"/>
      <c r="B979" s="85" t="s">
        <v>36</v>
      </c>
      <c r="C979" s="86"/>
      <c r="D979" s="87"/>
      <c r="E979" s="88"/>
      <c r="F979" s="89"/>
      <c r="G979" s="89">
        <v>16254.27</v>
      </c>
      <c r="H979" s="5" t="s">
        <v>379</v>
      </c>
    </row>
    <row r="980" spans="1:8">
      <c r="A980" s="90" t="s">
        <v>323</v>
      </c>
      <c r="B980" s="91" t="s">
        <v>324</v>
      </c>
      <c r="C980" s="92" t="s">
        <v>19</v>
      </c>
      <c r="D980" s="93">
        <v>27</v>
      </c>
      <c r="E980" s="94"/>
      <c r="F980" s="95">
        <v>3.58</v>
      </c>
      <c r="G980" s="95">
        <v>96.66</v>
      </c>
      <c r="H980" s="6" t="s">
        <v>379</v>
      </c>
    </row>
    <row r="981" spans="1:8">
      <c r="A981" s="90"/>
      <c r="B981" s="91" t="s">
        <v>1215</v>
      </c>
      <c r="C981" s="92" t="s">
        <v>1007</v>
      </c>
      <c r="D981" s="93">
        <v>7.7</v>
      </c>
      <c r="E981" s="94">
        <v>0.02</v>
      </c>
      <c r="F981" s="95">
        <v>0.154</v>
      </c>
      <c r="G981" s="95"/>
      <c r="H981" s="6"/>
    </row>
    <row r="982" spans="1:8">
      <c r="A982" s="90"/>
      <c r="B982" s="91" t="s">
        <v>915</v>
      </c>
      <c r="C982" s="92" t="s">
        <v>254</v>
      </c>
      <c r="D982" s="93">
        <v>4.8600000000000003</v>
      </c>
      <c r="E982" s="94">
        <v>3.5999999999999997E-2</v>
      </c>
      <c r="F982" s="95">
        <v>0.17496</v>
      </c>
      <c r="G982" s="95"/>
      <c r="H982" s="6"/>
    </row>
    <row r="983" spans="1:8">
      <c r="A983" s="90"/>
      <c r="B983" s="91" t="s">
        <v>1087</v>
      </c>
      <c r="C983" s="92" t="s">
        <v>1007</v>
      </c>
      <c r="D983" s="93">
        <v>7.93</v>
      </c>
      <c r="E983" s="94">
        <v>0.01</v>
      </c>
      <c r="F983" s="95">
        <v>7.9299999999999995E-2</v>
      </c>
      <c r="G983" s="95"/>
      <c r="H983" s="6"/>
    </row>
    <row r="984" spans="1:8">
      <c r="A984" s="90"/>
      <c r="B984" s="91" t="s">
        <v>1226</v>
      </c>
      <c r="C984" s="92" t="s">
        <v>254</v>
      </c>
      <c r="D984" s="93">
        <v>10.039999999999999</v>
      </c>
      <c r="E984" s="94">
        <v>3.2000000000000001E-2</v>
      </c>
      <c r="F984" s="95">
        <v>0.32128000000000001</v>
      </c>
      <c r="G984" s="95"/>
      <c r="H984" s="6"/>
    </row>
    <row r="985" spans="1:8">
      <c r="A985" s="90"/>
      <c r="B985" s="91" t="s">
        <v>1008</v>
      </c>
      <c r="C985" s="92" t="s">
        <v>224</v>
      </c>
      <c r="D985" s="93">
        <v>16.73</v>
      </c>
      <c r="E985" s="94">
        <v>0.1</v>
      </c>
      <c r="F985" s="95">
        <v>1.673</v>
      </c>
      <c r="G985" s="95"/>
      <c r="H985" s="6"/>
    </row>
    <row r="986" spans="1:8">
      <c r="A986" s="90"/>
      <c r="B986" s="91" t="s">
        <v>1009</v>
      </c>
      <c r="C986" s="92" t="s">
        <v>224</v>
      </c>
      <c r="D986" s="93">
        <v>12.04</v>
      </c>
      <c r="E986" s="94">
        <v>0.1</v>
      </c>
      <c r="F986" s="95">
        <v>1.204</v>
      </c>
      <c r="G986" s="95"/>
      <c r="H986" s="6"/>
    </row>
    <row r="987" spans="1:8">
      <c r="A987" s="90" t="s">
        <v>380</v>
      </c>
      <c r="B987" s="91" t="s">
        <v>381</v>
      </c>
      <c r="C987" s="92" t="s">
        <v>28</v>
      </c>
      <c r="D987" s="93">
        <v>1</v>
      </c>
      <c r="E987" s="94"/>
      <c r="F987" s="95">
        <v>1328.88</v>
      </c>
      <c r="G987" s="95">
        <v>1328.88</v>
      </c>
      <c r="H987" s="6" t="s">
        <v>379</v>
      </c>
    </row>
    <row r="988" spans="1:8">
      <c r="A988" s="90"/>
      <c r="B988" s="91" t="s">
        <v>1067</v>
      </c>
      <c r="C988" s="92" t="s">
        <v>224</v>
      </c>
      <c r="D988" s="93">
        <v>16.84</v>
      </c>
      <c r="E988" s="94">
        <v>8</v>
      </c>
      <c r="F988" s="95">
        <v>134.72</v>
      </c>
      <c r="G988" s="95"/>
      <c r="H988" s="6"/>
    </row>
    <row r="989" spans="1:8">
      <c r="A989" s="90"/>
      <c r="B989" s="91" t="s">
        <v>1151</v>
      </c>
      <c r="C989" s="92" t="s">
        <v>224</v>
      </c>
      <c r="D989" s="93">
        <v>13.02</v>
      </c>
      <c r="E989" s="94">
        <v>8</v>
      </c>
      <c r="F989" s="95">
        <v>104.16</v>
      </c>
      <c r="G989" s="95"/>
      <c r="H989" s="6"/>
    </row>
    <row r="990" spans="1:8">
      <c r="A990" s="90"/>
      <c r="B990" s="91" t="s">
        <v>1251</v>
      </c>
      <c r="C990" s="92" t="s">
        <v>28</v>
      </c>
      <c r="D990" s="93">
        <v>1090</v>
      </c>
      <c r="E990" s="94">
        <v>1</v>
      </c>
      <c r="F990" s="95">
        <v>1090</v>
      </c>
      <c r="G990" s="95"/>
      <c r="H990" s="6"/>
    </row>
    <row r="991" spans="1:8">
      <c r="A991" s="90" t="s">
        <v>382</v>
      </c>
      <c r="B991" s="91" t="s">
        <v>383</v>
      </c>
      <c r="C991" s="92" t="s">
        <v>28</v>
      </c>
      <c r="D991" s="93">
        <v>4</v>
      </c>
      <c r="E991" s="94"/>
      <c r="F991" s="95">
        <v>1140.52</v>
      </c>
      <c r="G991" s="95">
        <v>4562.08</v>
      </c>
      <c r="H991" s="6" t="s">
        <v>379</v>
      </c>
    </row>
    <row r="992" spans="1:8">
      <c r="A992" s="90"/>
      <c r="B992" s="91" t="s">
        <v>1009</v>
      </c>
      <c r="C992" s="92" t="s">
        <v>224</v>
      </c>
      <c r="D992" s="93">
        <v>12.04</v>
      </c>
      <c r="E992" s="94">
        <v>4</v>
      </c>
      <c r="F992" s="95">
        <v>48.16</v>
      </c>
      <c r="G992" s="95"/>
      <c r="H992" s="6"/>
    </row>
    <row r="993" spans="1:8">
      <c r="A993" s="90"/>
      <c r="B993" s="91" t="s">
        <v>1067</v>
      </c>
      <c r="C993" s="92" t="s">
        <v>224</v>
      </c>
      <c r="D993" s="93">
        <v>16.84</v>
      </c>
      <c r="E993" s="94">
        <v>4</v>
      </c>
      <c r="F993" s="95">
        <v>67.36</v>
      </c>
      <c r="G993" s="95"/>
      <c r="H993" s="6"/>
    </row>
    <row r="994" spans="1:8">
      <c r="A994" s="90"/>
      <c r="B994" s="91" t="s">
        <v>1252</v>
      </c>
      <c r="C994" s="92" t="s">
        <v>28</v>
      </c>
      <c r="D994" s="93">
        <v>1025</v>
      </c>
      <c r="E994" s="94">
        <v>1</v>
      </c>
      <c r="F994" s="95">
        <v>1025</v>
      </c>
      <c r="G994" s="95"/>
      <c r="H994" s="6"/>
    </row>
    <row r="995" spans="1:8">
      <c r="A995" s="90" t="s">
        <v>384</v>
      </c>
      <c r="B995" s="91" t="s">
        <v>385</v>
      </c>
      <c r="C995" s="92" t="s">
        <v>28</v>
      </c>
      <c r="D995" s="93">
        <v>14.5</v>
      </c>
      <c r="E995" s="94"/>
      <c r="F995" s="95">
        <v>424.66</v>
      </c>
      <c r="G995" s="95">
        <v>6157.57</v>
      </c>
      <c r="H995" s="6" t="s">
        <v>379</v>
      </c>
    </row>
    <row r="996" spans="1:8">
      <c r="A996" s="90"/>
      <c r="B996" s="91" t="s">
        <v>1009</v>
      </c>
      <c r="C996" s="92" t="s">
        <v>224</v>
      </c>
      <c r="D996" s="93">
        <v>12.04</v>
      </c>
      <c r="E996" s="94">
        <v>1.8</v>
      </c>
      <c r="F996" s="95">
        <v>21.672000000000001</v>
      </c>
      <c r="G996" s="95"/>
      <c r="H996" s="6"/>
    </row>
    <row r="997" spans="1:8">
      <c r="A997" s="90"/>
      <c r="B997" s="91" t="s">
        <v>1253</v>
      </c>
      <c r="C997" s="92" t="s">
        <v>224</v>
      </c>
      <c r="D997" s="93">
        <v>15.96</v>
      </c>
      <c r="E997" s="94">
        <v>1.8</v>
      </c>
      <c r="F997" s="95">
        <v>28.728000000000002</v>
      </c>
      <c r="G997" s="95"/>
      <c r="H997" s="6"/>
    </row>
    <row r="998" spans="1:8">
      <c r="A998" s="90"/>
      <c r="B998" s="91" t="s">
        <v>1254</v>
      </c>
      <c r="C998" s="92" t="s">
        <v>28</v>
      </c>
      <c r="D998" s="93">
        <v>374.26</v>
      </c>
      <c r="E998" s="94">
        <v>1</v>
      </c>
      <c r="F998" s="95">
        <v>374.26</v>
      </c>
      <c r="G998" s="95"/>
      <c r="H998" s="6"/>
    </row>
    <row r="999" spans="1:8">
      <c r="A999" s="90" t="s">
        <v>386</v>
      </c>
      <c r="B999" s="91" t="s">
        <v>387</v>
      </c>
      <c r="C999" s="92" t="s">
        <v>28</v>
      </c>
      <c r="D999" s="93">
        <v>1</v>
      </c>
      <c r="E999" s="94"/>
      <c r="F999" s="95">
        <v>4109.08</v>
      </c>
      <c r="G999" s="95">
        <v>4109.08</v>
      </c>
      <c r="H999" s="6" t="s">
        <v>379</v>
      </c>
    </row>
    <row r="1000" spans="1:8">
      <c r="A1000" s="90"/>
      <c r="B1000" s="91" t="s">
        <v>1255</v>
      </c>
      <c r="C1000" s="92" t="s">
        <v>28</v>
      </c>
      <c r="D1000" s="93">
        <v>4085</v>
      </c>
      <c r="E1000" s="94">
        <v>1</v>
      </c>
      <c r="F1000" s="95">
        <v>4085</v>
      </c>
      <c r="G1000" s="95"/>
      <c r="H1000" s="6"/>
    </row>
    <row r="1001" spans="1:8">
      <c r="A1001" s="90"/>
      <c r="B1001" s="91" t="s">
        <v>1009</v>
      </c>
      <c r="C1001" s="92" t="s">
        <v>224</v>
      </c>
      <c r="D1001" s="93">
        <v>12.04</v>
      </c>
      <c r="E1001" s="94">
        <v>2</v>
      </c>
      <c r="F1001" s="95">
        <v>24.08</v>
      </c>
      <c r="G1001" s="95"/>
      <c r="H1001" s="6"/>
    </row>
    <row r="1002" spans="1:8">
      <c r="A1002" s="96"/>
      <c r="B1002" s="97" t="s">
        <v>248</v>
      </c>
      <c r="C1002" s="98"/>
      <c r="D1002" s="99"/>
      <c r="E1002" s="100"/>
      <c r="F1002" s="101"/>
      <c r="G1002" s="101">
        <v>3441.51</v>
      </c>
      <c r="H1002" s="7" t="s">
        <v>388</v>
      </c>
    </row>
    <row r="1003" spans="1:8">
      <c r="A1003" s="84"/>
      <c r="B1003" s="85" t="s">
        <v>250</v>
      </c>
      <c r="C1003" s="86"/>
      <c r="D1003" s="87"/>
      <c r="E1003" s="88"/>
      <c r="F1003" s="89"/>
      <c r="G1003" s="89">
        <v>3441.51</v>
      </c>
      <c r="H1003" s="5" t="s">
        <v>389</v>
      </c>
    </row>
    <row r="1004" spans="1:8">
      <c r="A1004" s="90" t="s">
        <v>357</v>
      </c>
      <c r="B1004" s="91" t="s">
        <v>358</v>
      </c>
      <c r="C1004" s="92" t="s">
        <v>28</v>
      </c>
      <c r="D1004" s="93">
        <v>32</v>
      </c>
      <c r="E1004" s="94"/>
      <c r="F1004" s="95">
        <v>6.72</v>
      </c>
      <c r="G1004" s="95">
        <v>215.04</v>
      </c>
      <c r="H1004" s="6" t="s">
        <v>389</v>
      </c>
    </row>
    <row r="1005" spans="1:8">
      <c r="A1005" s="90"/>
      <c r="B1005" s="91" t="s">
        <v>1244</v>
      </c>
      <c r="C1005" s="92" t="s">
        <v>28</v>
      </c>
      <c r="D1005" s="93">
        <v>6.72</v>
      </c>
      <c r="E1005" s="94">
        <v>1</v>
      </c>
      <c r="F1005" s="95">
        <v>6.72</v>
      </c>
      <c r="G1005" s="95"/>
      <c r="H1005" s="6"/>
    </row>
    <row r="1006" spans="1:8">
      <c r="A1006" s="90" t="s">
        <v>390</v>
      </c>
      <c r="B1006" s="91" t="s">
        <v>391</v>
      </c>
      <c r="C1006" s="92" t="s">
        <v>28</v>
      </c>
      <c r="D1006" s="93">
        <v>1</v>
      </c>
      <c r="E1006" s="94"/>
      <c r="F1006" s="95">
        <v>1038.1600000000001</v>
      </c>
      <c r="G1006" s="95">
        <v>1038.1600000000001</v>
      </c>
      <c r="H1006" s="6" t="s">
        <v>389</v>
      </c>
    </row>
    <row r="1007" spans="1:8">
      <c r="A1007" s="90"/>
      <c r="B1007" s="91" t="s">
        <v>1256</v>
      </c>
      <c r="C1007" s="92" t="s">
        <v>28</v>
      </c>
      <c r="D1007" s="93">
        <v>1038.1600000000001</v>
      </c>
      <c r="E1007" s="94">
        <v>1</v>
      </c>
      <c r="F1007" s="95">
        <v>1038.1600000000001</v>
      </c>
      <c r="G1007" s="95"/>
      <c r="H1007" s="6"/>
    </row>
    <row r="1008" spans="1:8">
      <c r="A1008" s="90" t="s">
        <v>392</v>
      </c>
      <c r="B1008" s="91" t="s">
        <v>393</v>
      </c>
      <c r="C1008" s="92" t="s">
        <v>28</v>
      </c>
      <c r="D1008" s="93">
        <v>1</v>
      </c>
      <c r="E1008" s="94"/>
      <c r="F1008" s="95">
        <v>806.15</v>
      </c>
      <c r="G1008" s="95">
        <v>806.15</v>
      </c>
      <c r="H1008" s="6" t="s">
        <v>389</v>
      </c>
    </row>
    <row r="1009" spans="1:8">
      <c r="A1009" s="90"/>
      <c r="B1009" s="91" t="s">
        <v>1257</v>
      </c>
      <c r="C1009" s="92" t="s">
        <v>28</v>
      </c>
      <c r="D1009" s="93">
        <v>806.15</v>
      </c>
      <c r="E1009" s="94">
        <v>1</v>
      </c>
      <c r="F1009" s="95">
        <v>806.15</v>
      </c>
      <c r="G1009" s="95"/>
      <c r="H1009" s="6"/>
    </row>
    <row r="1010" spans="1:8">
      <c r="A1010" s="90" t="s">
        <v>343</v>
      </c>
      <c r="B1010" s="91" t="s">
        <v>344</v>
      </c>
      <c r="C1010" s="92" t="s">
        <v>28</v>
      </c>
      <c r="D1010" s="93">
        <v>2</v>
      </c>
      <c r="E1010" s="94"/>
      <c r="F1010" s="95">
        <v>659.32</v>
      </c>
      <c r="G1010" s="95">
        <v>1318.64</v>
      </c>
      <c r="H1010" s="6" t="s">
        <v>389</v>
      </c>
    </row>
    <row r="1011" spans="1:8">
      <c r="A1011" s="90"/>
      <c r="B1011" s="91" t="s">
        <v>1237</v>
      </c>
      <c r="C1011" s="92" t="s">
        <v>28</v>
      </c>
      <c r="D1011" s="93">
        <v>659.32</v>
      </c>
      <c r="E1011" s="94">
        <v>1</v>
      </c>
      <c r="F1011" s="95">
        <v>659.32</v>
      </c>
      <c r="G1011" s="95"/>
      <c r="H1011" s="6"/>
    </row>
    <row r="1012" spans="1:8">
      <c r="A1012" s="90" t="s">
        <v>355</v>
      </c>
      <c r="B1012" s="91" t="s">
        <v>356</v>
      </c>
      <c r="C1012" s="92" t="s">
        <v>28</v>
      </c>
      <c r="D1012" s="93">
        <v>4</v>
      </c>
      <c r="E1012" s="94"/>
      <c r="F1012" s="95">
        <v>15.88</v>
      </c>
      <c r="G1012" s="95">
        <v>63.52</v>
      </c>
      <c r="H1012" s="6" t="s">
        <v>389</v>
      </c>
    </row>
    <row r="1013" spans="1:8">
      <c r="A1013" s="90"/>
      <c r="B1013" s="91" t="s">
        <v>1243</v>
      </c>
      <c r="C1013" s="92" t="s">
        <v>28</v>
      </c>
      <c r="D1013" s="93">
        <v>15.88</v>
      </c>
      <c r="E1013" s="94">
        <v>1</v>
      </c>
      <c r="F1013" s="95">
        <v>15.88</v>
      </c>
      <c r="G1013" s="95"/>
      <c r="H1013" s="6"/>
    </row>
    <row r="1014" spans="1:8">
      <c r="A1014" s="78"/>
      <c r="B1014" s="79" t="s">
        <v>394</v>
      </c>
      <c r="C1014" s="80"/>
      <c r="D1014" s="81"/>
      <c r="E1014" s="82"/>
      <c r="F1014" s="83"/>
      <c r="G1014" s="83">
        <f>G1015+G1139</f>
        <v>176554.68</v>
      </c>
      <c r="H1014" s="4" t="s">
        <v>395</v>
      </c>
    </row>
    <row r="1015" spans="1:8">
      <c r="A1015" s="96"/>
      <c r="B1015" s="97" t="s">
        <v>162</v>
      </c>
      <c r="C1015" s="98"/>
      <c r="D1015" s="99"/>
      <c r="E1015" s="100"/>
      <c r="F1015" s="101"/>
      <c r="G1015" s="101">
        <f>G1016+G1024+G1046+G1084+G1099+G1102+G1108</f>
        <v>156015.03</v>
      </c>
      <c r="H1015" s="7" t="s">
        <v>396</v>
      </c>
    </row>
    <row r="1016" spans="1:8">
      <c r="A1016" s="84"/>
      <c r="B1016" s="85" t="s">
        <v>278</v>
      </c>
      <c r="C1016" s="86"/>
      <c r="D1016" s="87"/>
      <c r="E1016" s="88"/>
      <c r="F1016" s="89"/>
      <c r="G1016" s="89">
        <v>74.78</v>
      </c>
      <c r="H1016" s="5" t="s">
        <v>397</v>
      </c>
    </row>
    <row r="1017" spans="1:8">
      <c r="A1017" s="90" t="s">
        <v>369</v>
      </c>
      <c r="B1017" s="91" t="s">
        <v>370</v>
      </c>
      <c r="C1017" s="92" t="s">
        <v>52</v>
      </c>
      <c r="D1017" s="93">
        <v>1.5</v>
      </c>
      <c r="E1017" s="94"/>
      <c r="F1017" s="95">
        <v>49.85</v>
      </c>
      <c r="G1017" s="95">
        <v>74.78</v>
      </c>
      <c r="H1017" s="6" t="s">
        <v>397</v>
      </c>
    </row>
    <row r="1018" spans="1:8">
      <c r="A1018" s="90"/>
      <c r="B1018" s="91" t="s">
        <v>1247</v>
      </c>
      <c r="C1018" s="92" t="s">
        <v>1007</v>
      </c>
      <c r="D1018" s="93">
        <v>3.65</v>
      </c>
      <c r="E1018" s="94">
        <v>2.8</v>
      </c>
      <c r="F1018" s="95">
        <v>10.220000000000001</v>
      </c>
      <c r="G1018" s="95"/>
      <c r="H1018" s="6"/>
    </row>
    <row r="1019" spans="1:8">
      <c r="A1019" s="90"/>
      <c r="B1019" s="91" t="s">
        <v>1248</v>
      </c>
      <c r="C1019" s="92" t="s">
        <v>1199</v>
      </c>
      <c r="D1019" s="93">
        <v>21.71</v>
      </c>
      <c r="E1019" s="94">
        <v>2.5000000000000001E-2</v>
      </c>
      <c r="F1019" s="95">
        <v>0.54274999999999995</v>
      </c>
      <c r="G1019" s="95"/>
      <c r="H1019" s="6"/>
    </row>
    <row r="1020" spans="1:8">
      <c r="A1020" s="90"/>
      <c r="B1020" s="91" t="s">
        <v>1218</v>
      </c>
      <c r="C1020" s="92" t="s">
        <v>224</v>
      </c>
      <c r="D1020" s="93">
        <v>16.73</v>
      </c>
      <c r="E1020" s="94">
        <v>0.35</v>
      </c>
      <c r="F1020" s="95">
        <v>5.8555000000000001</v>
      </c>
      <c r="G1020" s="95"/>
      <c r="H1020" s="6"/>
    </row>
    <row r="1021" spans="1:8">
      <c r="A1021" s="90"/>
      <c r="B1021" s="91" t="s">
        <v>1067</v>
      </c>
      <c r="C1021" s="92" t="s">
        <v>224</v>
      </c>
      <c r="D1021" s="93">
        <v>16.84</v>
      </c>
      <c r="E1021" s="94">
        <v>1.1000000000000001</v>
      </c>
      <c r="F1021" s="95">
        <v>18.524000000000001</v>
      </c>
      <c r="G1021" s="95"/>
      <c r="H1021" s="6"/>
    </row>
    <row r="1022" spans="1:8">
      <c r="A1022" s="90"/>
      <c r="B1022" s="91" t="s">
        <v>1009</v>
      </c>
      <c r="C1022" s="92" t="s">
        <v>224</v>
      </c>
      <c r="D1022" s="93">
        <v>12.04</v>
      </c>
      <c r="E1022" s="94">
        <v>1.1299999999999999</v>
      </c>
      <c r="F1022" s="95">
        <v>13.6052</v>
      </c>
      <c r="G1022" s="95"/>
      <c r="H1022" s="6"/>
    </row>
    <row r="1023" spans="1:8">
      <c r="A1023" s="90"/>
      <c r="B1023" s="91" t="s">
        <v>1249</v>
      </c>
      <c r="C1023" s="92" t="s">
        <v>47</v>
      </c>
      <c r="D1023" s="93">
        <v>325.61</v>
      </c>
      <c r="E1023" s="94">
        <v>3.4499999999999999E-3</v>
      </c>
      <c r="F1023" s="95">
        <v>1.1233550000000001</v>
      </c>
      <c r="G1023" s="95"/>
      <c r="H1023" s="6"/>
    </row>
    <row r="1024" spans="1:8">
      <c r="A1024" s="84"/>
      <c r="B1024" s="85" t="s">
        <v>43</v>
      </c>
      <c r="C1024" s="86"/>
      <c r="D1024" s="87"/>
      <c r="E1024" s="88"/>
      <c r="F1024" s="89"/>
      <c r="G1024" s="89">
        <v>2057.1799999999998</v>
      </c>
      <c r="H1024" s="5" t="s">
        <v>398</v>
      </c>
    </row>
    <row r="1025" spans="1:8">
      <c r="A1025" s="90" t="s">
        <v>176</v>
      </c>
      <c r="B1025" s="91" t="s">
        <v>177</v>
      </c>
      <c r="C1025" s="92" t="s">
        <v>47</v>
      </c>
      <c r="D1025" s="93">
        <v>8.5</v>
      </c>
      <c r="E1025" s="94"/>
      <c r="F1025" s="95">
        <v>47.63</v>
      </c>
      <c r="G1025" s="95">
        <v>404.86</v>
      </c>
      <c r="H1025" s="6" t="s">
        <v>398</v>
      </c>
    </row>
    <row r="1026" spans="1:8">
      <c r="A1026" s="90"/>
      <c r="B1026" s="91" t="s">
        <v>1009</v>
      </c>
      <c r="C1026" s="92" t="s">
        <v>224</v>
      </c>
      <c r="D1026" s="93">
        <v>12.04</v>
      </c>
      <c r="E1026" s="94">
        <v>3.956</v>
      </c>
      <c r="F1026" s="95">
        <v>47.630240000000001</v>
      </c>
      <c r="G1026" s="95"/>
      <c r="H1026" s="6"/>
    </row>
    <row r="1027" spans="1:8">
      <c r="A1027" s="90" t="s">
        <v>178</v>
      </c>
      <c r="B1027" s="91" t="s">
        <v>179</v>
      </c>
      <c r="C1027" s="92" t="s">
        <v>47</v>
      </c>
      <c r="D1027" s="93">
        <v>83.5</v>
      </c>
      <c r="E1027" s="94"/>
      <c r="F1027" s="95">
        <v>8.73</v>
      </c>
      <c r="G1027" s="95">
        <v>728.96</v>
      </c>
      <c r="H1027" s="6" t="s">
        <v>398</v>
      </c>
    </row>
    <row r="1028" spans="1:8">
      <c r="A1028" s="90"/>
      <c r="B1028" s="91" t="s">
        <v>1100</v>
      </c>
      <c r="C1028" s="92" t="s">
        <v>1023</v>
      </c>
      <c r="D1028" s="93">
        <v>85.04</v>
      </c>
      <c r="E1028" s="94">
        <v>6.6000000000000003E-2</v>
      </c>
      <c r="F1028" s="95">
        <v>5.6126399999999999</v>
      </c>
      <c r="G1028" s="95"/>
      <c r="H1028" s="6"/>
    </row>
    <row r="1029" spans="1:8">
      <c r="A1029" s="90"/>
      <c r="B1029" s="91" t="s">
        <v>1101</v>
      </c>
      <c r="C1029" s="92" t="s">
        <v>1025</v>
      </c>
      <c r="D1029" s="93">
        <v>30.52</v>
      </c>
      <c r="E1029" s="94">
        <v>4.9000000000000002E-2</v>
      </c>
      <c r="F1029" s="95">
        <v>1.4954799999999999</v>
      </c>
      <c r="G1029" s="95"/>
      <c r="H1029" s="6"/>
    </row>
    <row r="1030" spans="1:8">
      <c r="A1030" s="90"/>
      <c r="B1030" s="91" t="s">
        <v>1009</v>
      </c>
      <c r="C1030" s="92" t="s">
        <v>224</v>
      </c>
      <c r="D1030" s="93">
        <v>12.04</v>
      </c>
      <c r="E1030" s="94">
        <v>0.13600000000000001</v>
      </c>
      <c r="F1030" s="95">
        <v>1.63744</v>
      </c>
      <c r="G1030" s="95"/>
      <c r="H1030" s="6"/>
    </row>
    <row r="1031" spans="1:8">
      <c r="A1031" s="90" t="s">
        <v>184</v>
      </c>
      <c r="B1031" s="91" t="s">
        <v>185</v>
      </c>
      <c r="C1031" s="92" t="s">
        <v>47</v>
      </c>
      <c r="D1031" s="93">
        <v>25</v>
      </c>
      <c r="E1031" s="94"/>
      <c r="F1031" s="95">
        <v>17.690000000000001</v>
      </c>
      <c r="G1031" s="95">
        <v>442.25</v>
      </c>
      <c r="H1031" s="6" t="s">
        <v>398</v>
      </c>
    </row>
    <row r="1032" spans="1:8">
      <c r="A1032" s="90"/>
      <c r="B1032" s="91" t="s">
        <v>1114</v>
      </c>
      <c r="C1032" s="92" t="s">
        <v>1023</v>
      </c>
      <c r="D1032" s="93">
        <v>144.58000000000001</v>
      </c>
      <c r="E1032" s="94">
        <v>6.0000000000000001E-3</v>
      </c>
      <c r="F1032" s="95">
        <v>0.86748000000000003</v>
      </c>
      <c r="G1032" s="95"/>
      <c r="H1032" s="6"/>
    </row>
    <row r="1033" spans="1:8">
      <c r="A1033" s="90"/>
      <c r="B1033" s="91" t="s">
        <v>1115</v>
      </c>
      <c r="C1033" s="92" t="s">
        <v>1025</v>
      </c>
      <c r="D1033" s="93">
        <v>27.26</v>
      </c>
      <c r="E1033" s="94">
        <v>3.0000000000000001E-3</v>
      </c>
      <c r="F1033" s="95">
        <v>8.1780000000000005E-2</v>
      </c>
      <c r="G1033" s="95"/>
      <c r="H1033" s="6"/>
    </row>
    <row r="1034" spans="1:8">
      <c r="A1034" s="90"/>
      <c r="B1034" s="91" t="s">
        <v>1009</v>
      </c>
      <c r="C1034" s="92" t="s">
        <v>224</v>
      </c>
      <c r="D1034" s="93">
        <v>12.04</v>
      </c>
      <c r="E1034" s="94">
        <v>0.65900000000000003</v>
      </c>
      <c r="F1034" s="95">
        <v>7.9343599999999999</v>
      </c>
      <c r="G1034" s="95"/>
      <c r="H1034" s="6"/>
    </row>
    <row r="1035" spans="1:8">
      <c r="A1035" s="90"/>
      <c r="B1035" s="91" t="s">
        <v>1116</v>
      </c>
      <c r="C1035" s="92" t="s">
        <v>1023</v>
      </c>
      <c r="D1035" s="93">
        <v>18.29</v>
      </c>
      <c r="E1035" s="94">
        <v>0.27400000000000002</v>
      </c>
      <c r="F1035" s="95">
        <v>5.0114599999999996</v>
      </c>
      <c r="G1035" s="95"/>
      <c r="H1035" s="6"/>
    </row>
    <row r="1036" spans="1:8">
      <c r="A1036" s="90"/>
      <c r="B1036" s="91" t="s">
        <v>1117</v>
      </c>
      <c r="C1036" s="92" t="s">
        <v>1025</v>
      </c>
      <c r="D1036" s="93">
        <v>15.01</v>
      </c>
      <c r="E1036" s="94">
        <v>0.254</v>
      </c>
      <c r="F1036" s="95">
        <v>3.8125399999999998</v>
      </c>
      <c r="G1036" s="95"/>
      <c r="H1036" s="6"/>
    </row>
    <row r="1037" spans="1:8">
      <c r="A1037" s="90" t="s">
        <v>186</v>
      </c>
      <c r="B1037" s="91" t="s">
        <v>187</v>
      </c>
      <c r="C1037" s="92" t="s">
        <v>47</v>
      </c>
      <c r="D1037" s="93">
        <v>87</v>
      </c>
      <c r="E1037" s="94"/>
      <c r="F1037" s="95">
        <v>1.45</v>
      </c>
      <c r="G1037" s="95">
        <v>126.15</v>
      </c>
      <c r="H1037" s="6" t="s">
        <v>398</v>
      </c>
    </row>
    <row r="1038" spans="1:8">
      <c r="A1038" s="90"/>
      <c r="B1038" s="91" t="s">
        <v>1118</v>
      </c>
      <c r="C1038" s="92" t="s">
        <v>1023</v>
      </c>
      <c r="D1038" s="93">
        <v>146.13999999999999</v>
      </c>
      <c r="E1038" s="94">
        <v>3.0000000000000001E-3</v>
      </c>
      <c r="F1038" s="95">
        <v>0.43841999999999998</v>
      </c>
      <c r="G1038" s="95"/>
      <c r="H1038" s="6"/>
    </row>
    <row r="1039" spans="1:8">
      <c r="A1039" s="90"/>
      <c r="B1039" s="91" t="s">
        <v>1119</v>
      </c>
      <c r="C1039" s="92" t="s">
        <v>1023</v>
      </c>
      <c r="D1039" s="93">
        <v>116.56</v>
      </c>
      <c r="E1039" s="94">
        <v>8.0000000000000002E-3</v>
      </c>
      <c r="F1039" s="95">
        <v>0.93247999999999998</v>
      </c>
      <c r="G1039" s="95"/>
      <c r="H1039" s="6"/>
    </row>
    <row r="1040" spans="1:8">
      <c r="A1040" s="90"/>
      <c r="B1040" s="91" t="s">
        <v>1009</v>
      </c>
      <c r="C1040" s="92" t="s">
        <v>224</v>
      </c>
      <c r="D1040" s="93">
        <v>12.04</v>
      </c>
      <c r="E1040" s="94">
        <v>8.0000000000000002E-3</v>
      </c>
      <c r="F1040" s="95">
        <v>9.6320000000000003E-2</v>
      </c>
      <c r="G1040" s="95"/>
      <c r="H1040" s="6"/>
    </row>
    <row r="1041" spans="1:8">
      <c r="A1041" s="90" t="s">
        <v>188</v>
      </c>
      <c r="B1041" s="91" t="s">
        <v>189</v>
      </c>
      <c r="C1041" s="92" t="s">
        <v>47</v>
      </c>
      <c r="D1041" s="93">
        <v>87</v>
      </c>
      <c r="E1041" s="94"/>
      <c r="F1041" s="95">
        <v>3.33</v>
      </c>
      <c r="G1041" s="95">
        <v>289.70999999999998</v>
      </c>
      <c r="H1041" s="6" t="s">
        <v>398</v>
      </c>
    </row>
    <row r="1042" spans="1:8">
      <c r="A1042" s="90"/>
      <c r="B1042" s="91" t="s">
        <v>1118</v>
      </c>
      <c r="C1042" s="92" t="s">
        <v>1023</v>
      </c>
      <c r="D1042" s="93">
        <v>146.13999999999999</v>
      </c>
      <c r="E1042" s="94">
        <v>2.2800000000000001E-2</v>
      </c>
      <c r="F1042" s="95">
        <v>3.3319920000000001</v>
      </c>
      <c r="G1042" s="95"/>
      <c r="H1042" s="6"/>
    </row>
    <row r="1043" spans="1:8">
      <c r="A1043" s="90" t="s">
        <v>190</v>
      </c>
      <c r="B1043" s="91" t="s">
        <v>191</v>
      </c>
      <c r="C1043" s="92" t="s">
        <v>47</v>
      </c>
      <c r="D1043" s="93">
        <v>87</v>
      </c>
      <c r="E1043" s="94"/>
      <c r="F1043" s="95">
        <v>0.75</v>
      </c>
      <c r="G1043" s="95">
        <v>65.25</v>
      </c>
      <c r="H1043" s="6" t="s">
        <v>398</v>
      </c>
    </row>
    <row r="1044" spans="1:8">
      <c r="A1044" s="90"/>
      <c r="B1044" s="91" t="s">
        <v>1120</v>
      </c>
      <c r="C1044" s="92" t="s">
        <v>1023</v>
      </c>
      <c r="D1044" s="93">
        <v>152.15</v>
      </c>
      <c r="E1044" s="94">
        <v>2.9867000000000001E-3</v>
      </c>
      <c r="F1044" s="95">
        <v>0.454426</v>
      </c>
      <c r="G1044" s="95"/>
      <c r="H1044" s="6"/>
    </row>
    <row r="1045" spans="1:8">
      <c r="A1045" s="90"/>
      <c r="B1045" s="91" t="s">
        <v>1009</v>
      </c>
      <c r="C1045" s="92" t="s">
        <v>224</v>
      </c>
      <c r="D1045" s="93">
        <v>12.04</v>
      </c>
      <c r="E1045" s="94">
        <v>2.5499999999999998E-2</v>
      </c>
      <c r="F1045" s="95">
        <v>0.30702000000000002</v>
      </c>
      <c r="G1045" s="95"/>
      <c r="H1045" s="6"/>
    </row>
    <row r="1046" spans="1:8">
      <c r="A1046" s="84"/>
      <c r="B1046" s="85" t="s">
        <v>200</v>
      </c>
      <c r="C1046" s="86"/>
      <c r="D1046" s="87"/>
      <c r="E1046" s="88"/>
      <c r="F1046" s="89"/>
      <c r="G1046" s="89">
        <f>SUM(G1047:G1083)</f>
        <v>89419.599999999991</v>
      </c>
      <c r="H1046" s="5" t="s">
        <v>399</v>
      </c>
    </row>
    <row r="1047" spans="1:8">
      <c r="A1047" s="90" t="s">
        <v>294</v>
      </c>
      <c r="B1047" s="91" t="s">
        <v>295</v>
      </c>
      <c r="C1047" s="92" t="s">
        <v>19</v>
      </c>
      <c r="D1047" s="93">
        <v>418.5</v>
      </c>
      <c r="E1047" s="94"/>
      <c r="F1047" s="95">
        <v>44.31</v>
      </c>
      <c r="G1047" s="95">
        <v>18543.740000000002</v>
      </c>
      <c r="H1047" s="6" t="s">
        <v>399</v>
      </c>
    </row>
    <row r="1048" spans="1:8">
      <c r="A1048" s="90"/>
      <c r="B1048" s="91" t="s">
        <v>1198</v>
      </c>
      <c r="C1048" s="92" t="s">
        <v>1199</v>
      </c>
      <c r="D1048" s="93">
        <v>5.67</v>
      </c>
      <c r="E1048" s="94">
        <v>0.01</v>
      </c>
      <c r="F1048" s="95">
        <v>5.67E-2</v>
      </c>
      <c r="G1048" s="95"/>
      <c r="H1048" s="6"/>
    </row>
    <row r="1049" spans="1:8">
      <c r="A1049" s="90"/>
      <c r="B1049" s="91" t="s">
        <v>1200</v>
      </c>
      <c r="C1049" s="92" t="s">
        <v>40</v>
      </c>
      <c r="D1049" s="93">
        <v>7.8</v>
      </c>
      <c r="E1049" s="94">
        <v>0.19600000000000001</v>
      </c>
      <c r="F1049" s="95">
        <v>1.5287999999999999</v>
      </c>
      <c r="G1049" s="95"/>
      <c r="H1049" s="6"/>
    </row>
    <row r="1050" spans="1:8">
      <c r="A1050" s="90"/>
      <c r="B1050" s="91" t="s">
        <v>1201</v>
      </c>
      <c r="C1050" s="92" t="s">
        <v>40</v>
      </c>
      <c r="D1050" s="93">
        <v>12</v>
      </c>
      <c r="E1050" s="94">
        <v>0.39300000000000002</v>
      </c>
      <c r="F1050" s="95">
        <v>4.7160000000000002</v>
      </c>
      <c r="G1050" s="95"/>
      <c r="H1050" s="6"/>
    </row>
    <row r="1051" spans="1:8">
      <c r="A1051" s="90"/>
      <c r="B1051" s="91" t="s">
        <v>1202</v>
      </c>
      <c r="C1051" s="92" t="s">
        <v>40</v>
      </c>
      <c r="D1051" s="93">
        <v>3</v>
      </c>
      <c r="E1051" s="94">
        <v>0.78500000000000003</v>
      </c>
      <c r="F1051" s="95">
        <v>2.355</v>
      </c>
      <c r="G1051" s="95"/>
      <c r="H1051" s="6"/>
    </row>
    <row r="1052" spans="1:8">
      <c r="A1052" s="90"/>
      <c r="B1052" s="91" t="s">
        <v>1203</v>
      </c>
      <c r="C1052" s="92" t="s">
        <v>1007</v>
      </c>
      <c r="D1052" s="93">
        <v>9.9499999999999993</v>
      </c>
      <c r="E1052" s="94">
        <v>1.9E-2</v>
      </c>
      <c r="F1052" s="95">
        <v>0.18905</v>
      </c>
      <c r="G1052" s="95"/>
      <c r="H1052" s="6"/>
    </row>
    <row r="1053" spans="1:8">
      <c r="A1053" s="90"/>
      <c r="B1053" s="91" t="s">
        <v>1089</v>
      </c>
      <c r="C1053" s="92" t="s">
        <v>224</v>
      </c>
      <c r="D1053" s="93">
        <v>13.33</v>
      </c>
      <c r="E1053" s="94">
        <v>0.159</v>
      </c>
      <c r="F1053" s="95">
        <v>2.1194700000000002</v>
      </c>
      <c r="G1053" s="95"/>
      <c r="H1053" s="6"/>
    </row>
    <row r="1054" spans="1:8">
      <c r="A1054" s="90"/>
      <c r="B1054" s="91" t="s">
        <v>1008</v>
      </c>
      <c r="C1054" s="92" t="s">
        <v>224</v>
      </c>
      <c r="D1054" s="93">
        <v>16.73</v>
      </c>
      <c r="E1054" s="94">
        <v>0.86599999999999999</v>
      </c>
      <c r="F1054" s="95">
        <v>14.48818</v>
      </c>
      <c r="G1054" s="95"/>
      <c r="H1054" s="6"/>
    </row>
    <row r="1055" spans="1:8">
      <c r="A1055" s="90"/>
      <c r="B1055" s="91" t="s">
        <v>1204</v>
      </c>
      <c r="C1055" s="92" t="s">
        <v>19</v>
      </c>
      <c r="D1055" s="93">
        <v>71.91</v>
      </c>
      <c r="E1055" s="94">
        <v>0.26300000000000001</v>
      </c>
      <c r="F1055" s="95">
        <v>18.912330000000001</v>
      </c>
      <c r="G1055" s="95"/>
      <c r="H1055" s="6"/>
    </row>
    <row r="1056" spans="1:8">
      <c r="A1056" s="90" t="s">
        <v>300</v>
      </c>
      <c r="B1056" s="91" t="s">
        <v>301</v>
      </c>
      <c r="C1056" s="92" t="s">
        <v>47</v>
      </c>
      <c r="D1056" s="93">
        <v>72</v>
      </c>
      <c r="E1056" s="94"/>
      <c r="F1056" s="95">
        <v>436.34</v>
      </c>
      <c r="G1056" s="95">
        <f>D1056*F1056</f>
        <v>31416.48</v>
      </c>
      <c r="H1056" s="6" t="s">
        <v>399</v>
      </c>
    </row>
    <row r="1057" spans="1:8">
      <c r="A1057" s="90"/>
      <c r="B1057" s="91" t="s">
        <v>1212</v>
      </c>
      <c r="C1057" s="92" t="s">
        <v>47</v>
      </c>
      <c r="D1057" s="93">
        <v>310.95999999999998</v>
      </c>
      <c r="E1057" s="94">
        <v>1.02</v>
      </c>
      <c r="F1057" s="95">
        <v>317.17919999999998</v>
      </c>
      <c r="G1057" s="95"/>
      <c r="H1057" s="6"/>
    </row>
    <row r="1058" spans="1:8">
      <c r="A1058" s="90"/>
      <c r="B1058" s="91" t="s">
        <v>1213</v>
      </c>
      <c r="C1058" s="92" t="s">
        <v>47</v>
      </c>
      <c r="D1058" s="93">
        <v>116.82</v>
      </c>
      <c r="E1058" s="94">
        <v>1.02</v>
      </c>
      <c r="F1058" s="95">
        <f>D1058*E1058</f>
        <v>119.15639999999999</v>
      </c>
      <c r="G1058" s="95"/>
      <c r="H1058" s="6"/>
    </row>
    <row r="1059" spans="1:8">
      <c r="A1059" s="90" t="s">
        <v>306</v>
      </c>
      <c r="B1059" s="91" t="s">
        <v>307</v>
      </c>
      <c r="C1059" s="92" t="s">
        <v>282</v>
      </c>
      <c r="D1059" s="93">
        <v>190</v>
      </c>
      <c r="E1059" s="94"/>
      <c r="F1059" s="95">
        <v>7.67</v>
      </c>
      <c r="G1059" s="95">
        <v>1457.3</v>
      </c>
      <c r="H1059" s="6" t="s">
        <v>399</v>
      </c>
    </row>
    <row r="1060" spans="1:8">
      <c r="A1060" s="90"/>
      <c r="B1060" s="91" t="s">
        <v>1215</v>
      </c>
      <c r="C1060" s="92" t="s">
        <v>1007</v>
      </c>
      <c r="D1060" s="93">
        <v>7.7</v>
      </c>
      <c r="E1060" s="94">
        <v>2.5000000000000001E-2</v>
      </c>
      <c r="F1060" s="95">
        <v>0.1925</v>
      </c>
      <c r="G1060" s="95"/>
      <c r="H1060" s="6"/>
    </row>
    <row r="1061" spans="1:8">
      <c r="A1061" s="90"/>
      <c r="B1061" s="91" t="s">
        <v>1216</v>
      </c>
      <c r="C1061" s="92" t="s">
        <v>259</v>
      </c>
      <c r="D1061" s="93">
        <v>0.14000000000000001</v>
      </c>
      <c r="E1061" s="94">
        <v>0.97</v>
      </c>
      <c r="F1061" s="95">
        <v>0.1358</v>
      </c>
      <c r="G1061" s="95"/>
      <c r="H1061" s="6"/>
    </row>
    <row r="1062" spans="1:8">
      <c r="A1062" s="90"/>
      <c r="B1062" s="91" t="s">
        <v>1217</v>
      </c>
      <c r="C1062" s="92" t="s">
        <v>224</v>
      </c>
      <c r="D1062" s="93">
        <v>13.3</v>
      </c>
      <c r="E1062" s="94">
        <v>2.18E-2</v>
      </c>
      <c r="F1062" s="95">
        <v>0.28993999999999998</v>
      </c>
      <c r="G1062" s="95"/>
      <c r="H1062" s="6"/>
    </row>
    <row r="1063" spans="1:8">
      <c r="A1063" s="90"/>
      <c r="B1063" s="91" t="s">
        <v>1218</v>
      </c>
      <c r="C1063" s="92" t="s">
        <v>224</v>
      </c>
      <c r="D1063" s="93">
        <v>16.73</v>
      </c>
      <c r="E1063" s="94">
        <v>0.13300000000000001</v>
      </c>
      <c r="F1063" s="95">
        <v>2.2250899999999998</v>
      </c>
      <c r="G1063" s="95"/>
      <c r="H1063" s="6"/>
    </row>
    <row r="1064" spans="1:8">
      <c r="A1064" s="90"/>
      <c r="B1064" s="91" t="s">
        <v>1219</v>
      </c>
      <c r="C1064" s="92" t="s">
        <v>282</v>
      </c>
      <c r="D1064" s="93">
        <v>4.8499999999999996</v>
      </c>
      <c r="E1064" s="94">
        <v>1</v>
      </c>
      <c r="F1064" s="95">
        <v>4.8499999999999996</v>
      </c>
      <c r="G1064" s="95"/>
      <c r="H1064" s="6"/>
    </row>
    <row r="1065" spans="1:8">
      <c r="A1065" s="90" t="s">
        <v>312</v>
      </c>
      <c r="B1065" s="91" t="s">
        <v>313</v>
      </c>
      <c r="C1065" s="92" t="s">
        <v>282</v>
      </c>
      <c r="D1065" s="93">
        <v>6756</v>
      </c>
      <c r="E1065" s="94"/>
      <c r="F1065" s="95">
        <v>5.22</v>
      </c>
      <c r="G1065" s="95">
        <v>35266.32</v>
      </c>
      <c r="H1065" s="6" t="s">
        <v>399</v>
      </c>
    </row>
    <row r="1066" spans="1:8">
      <c r="A1066" s="90"/>
      <c r="B1066" s="91" t="s">
        <v>1215</v>
      </c>
      <c r="C1066" s="92" t="s">
        <v>1007</v>
      </c>
      <c r="D1066" s="93">
        <v>7.7</v>
      </c>
      <c r="E1066" s="94">
        <v>2.5000000000000001E-2</v>
      </c>
      <c r="F1066" s="95">
        <v>0.1925</v>
      </c>
      <c r="G1066" s="95"/>
      <c r="H1066" s="6"/>
    </row>
    <row r="1067" spans="1:8">
      <c r="A1067" s="90"/>
      <c r="B1067" s="91" t="s">
        <v>1216</v>
      </c>
      <c r="C1067" s="92" t="s">
        <v>259</v>
      </c>
      <c r="D1067" s="93">
        <v>0.14000000000000001</v>
      </c>
      <c r="E1067" s="94">
        <v>0.36699999999999999</v>
      </c>
      <c r="F1067" s="95">
        <v>5.1380000000000002E-2</v>
      </c>
      <c r="G1067" s="95"/>
      <c r="H1067" s="6"/>
    </row>
    <row r="1068" spans="1:8">
      <c r="A1068" s="90"/>
      <c r="B1068" s="91" t="s">
        <v>1217</v>
      </c>
      <c r="C1068" s="92" t="s">
        <v>224</v>
      </c>
      <c r="D1068" s="93">
        <v>13.3</v>
      </c>
      <c r="E1068" s="94">
        <v>8.8999999999999999E-3</v>
      </c>
      <c r="F1068" s="95">
        <v>0.11837</v>
      </c>
      <c r="G1068" s="95"/>
      <c r="H1068" s="6"/>
    </row>
    <row r="1069" spans="1:8">
      <c r="A1069" s="90"/>
      <c r="B1069" s="91" t="s">
        <v>1218</v>
      </c>
      <c r="C1069" s="92" t="s">
        <v>224</v>
      </c>
      <c r="D1069" s="93">
        <v>16.73</v>
      </c>
      <c r="E1069" s="94">
        <v>5.4199999999999998E-2</v>
      </c>
      <c r="F1069" s="95">
        <v>0.90676599999999996</v>
      </c>
      <c r="G1069" s="95"/>
      <c r="H1069" s="6"/>
    </row>
    <row r="1070" spans="1:8">
      <c r="A1070" s="90"/>
      <c r="B1070" s="91" t="s">
        <v>1222</v>
      </c>
      <c r="C1070" s="92" t="s">
        <v>282</v>
      </c>
      <c r="D1070" s="93">
        <v>3.97</v>
      </c>
      <c r="E1070" s="94">
        <v>1</v>
      </c>
      <c r="F1070" s="95">
        <v>3.97</v>
      </c>
      <c r="G1070" s="95"/>
      <c r="H1070" s="6"/>
    </row>
    <row r="1071" spans="1:8">
      <c r="A1071" s="90" t="s">
        <v>308</v>
      </c>
      <c r="B1071" s="91" t="s">
        <v>309</v>
      </c>
      <c r="C1071" s="92" t="s">
        <v>282</v>
      </c>
      <c r="D1071" s="93">
        <v>24</v>
      </c>
      <c r="E1071" s="94"/>
      <c r="F1071" s="95">
        <v>7.33</v>
      </c>
      <c r="G1071" s="95">
        <v>175.92</v>
      </c>
      <c r="H1071" s="6" t="s">
        <v>399</v>
      </c>
    </row>
    <row r="1072" spans="1:8">
      <c r="A1072" s="90"/>
      <c r="B1072" s="91" t="s">
        <v>1215</v>
      </c>
      <c r="C1072" s="92" t="s">
        <v>1007</v>
      </c>
      <c r="D1072" s="93">
        <v>7.7</v>
      </c>
      <c r="E1072" s="94">
        <v>2.5000000000000001E-2</v>
      </c>
      <c r="F1072" s="95">
        <v>0.1925</v>
      </c>
      <c r="G1072" s="95"/>
      <c r="H1072" s="6"/>
    </row>
    <row r="1073" spans="1:8">
      <c r="A1073" s="90"/>
      <c r="B1073" s="91" t="s">
        <v>1216</v>
      </c>
      <c r="C1073" s="92" t="s">
        <v>259</v>
      </c>
      <c r="D1073" s="93">
        <v>0.14000000000000001</v>
      </c>
      <c r="E1073" s="94">
        <v>0.74299999999999999</v>
      </c>
      <c r="F1073" s="95">
        <v>0.10402</v>
      </c>
      <c r="G1073" s="95"/>
      <c r="H1073" s="6"/>
    </row>
    <row r="1074" spans="1:8">
      <c r="A1074" s="90"/>
      <c r="B1074" s="91" t="s">
        <v>1217</v>
      </c>
      <c r="C1074" s="92" t="s">
        <v>224</v>
      </c>
      <c r="D1074" s="93">
        <v>13.3</v>
      </c>
      <c r="E1074" s="94">
        <v>1.6199999999999999E-2</v>
      </c>
      <c r="F1074" s="95">
        <v>0.21546000000000001</v>
      </c>
      <c r="G1074" s="95"/>
      <c r="H1074" s="6"/>
    </row>
    <row r="1075" spans="1:8">
      <c r="A1075" s="90"/>
      <c r="B1075" s="91" t="s">
        <v>1218</v>
      </c>
      <c r="C1075" s="92" t="s">
        <v>224</v>
      </c>
      <c r="D1075" s="93">
        <v>16.73</v>
      </c>
      <c r="E1075" s="94">
        <v>9.9299999999999999E-2</v>
      </c>
      <c r="F1075" s="95">
        <v>1.661289</v>
      </c>
      <c r="G1075" s="95"/>
      <c r="H1075" s="6"/>
    </row>
    <row r="1076" spans="1:8">
      <c r="A1076" s="90"/>
      <c r="B1076" s="91" t="s">
        <v>1220</v>
      </c>
      <c r="C1076" s="92" t="s">
        <v>282</v>
      </c>
      <c r="D1076" s="93">
        <v>5.17</v>
      </c>
      <c r="E1076" s="94">
        <v>1</v>
      </c>
      <c r="F1076" s="95">
        <v>5.17</v>
      </c>
      <c r="G1076" s="95"/>
      <c r="H1076" s="6"/>
    </row>
    <row r="1077" spans="1:8">
      <c r="A1077" s="90" t="s">
        <v>400</v>
      </c>
      <c r="B1077" s="91" t="s">
        <v>401</v>
      </c>
      <c r="C1077" s="92" t="s">
        <v>52</v>
      </c>
      <c r="D1077" s="93">
        <v>48</v>
      </c>
      <c r="E1077" s="94"/>
      <c r="F1077" s="95">
        <v>53.33</v>
      </c>
      <c r="G1077" s="95">
        <v>2559.84</v>
      </c>
      <c r="H1077" s="6" t="s">
        <v>399</v>
      </c>
    </row>
    <row r="1078" spans="1:8">
      <c r="A1078" s="90"/>
      <c r="B1078" s="91" t="s">
        <v>1250</v>
      </c>
      <c r="C1078" s="92" t="s">
        <v>1007</v>
      </c>
      <c r="D1078" s="93">
        <v>19.940000000000001</v>
      </c>
      <c r="E1078" s="94">
        <v>3.7999999999999999E-2</v>
      </c>
      <c r="F1078" s="95">
        <v>0.75771999999999995</v>
      </c>
      <c r="G1078" s="95"/>
      <c r="H1078" s="6"/>
    </row>
    <row r="1079" spans="1:8">
      <c r="A1079" s="90"/>
      <c r="B1079" s="91" t="s">
        <v>1258</v>
      </c>
      <c r="C1079" s="92" t="s">
        <v>254</v>
      </c>
      <c r="D1079" s="93">
        <v>34.81</v>
      </c>
      <c r="E1079" s="94">
        <v>1.1140000000000001</v>
      </c>
      <c r="F1079" s="95">
        <v>38.77834</v>
      </c>
      <c r="G1079" s="95"/>
      <c r="H1079" s="6"/>
    </row>
    <row r="1080" spans="1:8">
      <c r="A1080" s="90"/>
      <c r="B1080" s="91" t="s">
        <v>1009</v>
      </c>
      <c r="C1080" s="92" t="s">
        <v>224</v>
      </c>
      <c r="D1080" s="93">
        <v>12.04</v>
      </c>
      <c r="E1080" s="94">
        <v>0.11</v>
      </c>
      <c r="F1080" s="95">
        <v>1.3244</v>
      </c>
      <c r="G1080" s="95"/>
      <c r="H1080" s="6"/>
    </row>
    <row r="1081" spans="1:8">
      <c r="A1081" s="90"/>
      <c r="B1081" s="91" t="s">
        <v>1194</v>
      </c>
      <c r="C1081" s="92" t="s">
        <v>224</v>
      </c>
      <c r="D1081" s="93">
        <v>19.34</v>
      </c>
      <c r="E1081" s="94">
        <v>0.11</v>
      </c>
      <c r="F1081" s="95">
        <v>2.1274000000000002</v>
      </c>
      <c r="G1081" s="95"/>
      <c r="H1081" s="6"/>
    </row>
    <row r="1082" spans="1:8">
      <c r="A1082" s="90"/>
      <c r="B1082" s="91" t="s">
        <v>1224</v>
      </c>
      <c r="C1082" s="92" t="s">
        <v>1025</v>
      </c>
      <c r="D1082" s="93">
        <v>51.74</v>
      </c>
      <c r="E1082" s="94">
        <v>5.3999999999999999E-2</v>
      </c>
      <c r="F1082" s="95">
        <v>2.7939600000000002</v>
      </c>
      <c r="G1082" s="95"/>
      <c r="H1082" s="6"/>
    </row>
    <row r="1083" spans="1:8">
      <c r="A1083" s="90"/>
      <c r="B1083" s="91" t="s">
        <v>1195</v>
      </c>
      <c r="C1083" s="92" t="s">
        <v>1023</v>
      </c>
      <c r="D1083" s="93">
        <v>135.41999999999999</v>
      </c>
      <c r="E1083" s="94">
        <v>5.6000000000000001E-2</v>
      </c>
      <c r="F1083" s="95">
        <v>7.58352</v>
      </c>
      <c r="G1083" s="95"/>
      <c r="H1083" s="6"/>
    </row>
    <row r="1084" spans="1:8">
      <c r="A1084" s="84"/>
      <c r="B1084" s="85" t="s">
        <v>278</v>
      </c>
      <c r="C1084" s="86"/>
      <c r="D1084" s="87"/>
      <c r="E1084" s="88"/>
      <c r="F1084" s="89"/>
      <c r="G1084" s="89">
        <v>1630.78</v>
      </c>
      <c r="H1084" s="5" t="s">
        <v>402</v>
      </c>
    </row>
    <row r="1085" spans="1:8">
      <c r="A1085" s="90" t="s">
        <v>280</v>
      </c>
      <c r="B1085" s="91" t="s">
        <v>281</v>
      </c>
      <c r="C1085" s="92" t="s">
        <v>282</v>
      </c>
      <c r="D1085" s="93">
        <v>808.5</v>
      </c>
      <c r="E1085" s="94"/>
      <c r="F1085" s="95">
        <v>1.35</v>
      </c>
      <c r="G1085" s="95">
        <v>1091.48</v>
      </c>
      <c r="H1085" s="6" t="s">
        <v>402</v>
      </c>
    </row>
    <row r="1086" spans="1:8">
      <c r="A1086" s="90"/>
      <c r="B1086" s="91" t="s">
        <v>1183</v>
      </c>
      <c r="C1086" s="92" t="s">
        <v>224</v>
      </c>
      <c r="D1086" s="93">
        <v>21.08</v>
      </c>
      <c r="E1086" s="94">
        <v>0.03</v>
      </c>
      <c r="F1086" s="95">
        <v>0.63239999999999996</v>
      </c>
      <c r="G1086" s="95"/>
      <c r="H1086" s="6"/>
    </row>
    <row r="1087" spans="1:8">
      <c r="A1087" s="90"/>
      <c r="B1087" s="91" t="s">
        <v>1009</v>
      </c>
      <c r="C1087" s="92" t="s">
        <v>224</v>
      </c>
      <c r="D1087" s="93">
        <v>12.04</v>
      </c>
      <c r="E1087" s="94">
        <v>0.06</v>
      </c>
      <c r="F1087" s="95">
        <v>0.72240000000000004</v>
      </c>
      <c r="G1087" s="95"/>
      <c r="H1087" s="6"/>
    </row>
    <row r="1088" spans="1:8">
      <c r="A1088" s="90" t="s">
        <v>403</v>
      </c>
      <c r="B1088" s="91" t="s">
        <v>404</v>
      </c>
      <c r="C1088" s="92" t="s">
        <v>52</v>
      </c>
      <c r="D1088" s="93">
        <v>12</v>
      </c>
      <c r="E1088" s="94"/>
      <c r="F1088" s="95">
        <v>3.61</v>
      </c>
      <c r="G1088" s="95">
        <v>43.32</v>
      </c>
      <c r="H1088" s="6" t="s">
        <v>402</v>
      </c>
    </row>
    <row r="1089" spans="1:8">
      <c r="A1089" s="90"/>
      <c r="B1089" s="91" t="s">
        <v>1009</v>
      </c>
      <c r="C1089" s="92" t="s">
        <v>224</v>
      </c>
      <c r="D1089" s="93">
        <v>12.04</v>
      </c>
      <c r="E1089" s="94">
        <v>0.16</v>
      </c>
      <c r="F1089" s="95">
        <v>1.9263999999999999</v>
      </c>
      <c r="G1089" s="95"/>
      <c r="H1089" s="6"/>
    </row>
    <row r="1090" spans="1:8">
      <c r="A1090" s="90"/>
      <c r="B1090" s="91" t="s">
        <v>1138</v>
      </c>
      <c r="C1090" s="92" t="s">
        <v>224</v>
      </c>
      <c r="D1090" s="93">
        <v>21.08</v>
      </c>
      <c r="E1090" s="94">
        <v>0.08</v>
      </c>
      <c r="F1090" s="95">
        <v>1.6863999999999999</v>
      </c>
      <c r="G1090" s="95"/>
      <c r="H1090" s="6"/>
    </row>
    <row r="1091" spans="1:8">
      <c r="A1091" s="90" t="s">
        <v>405</v>
      </c>
      <c r="B1091" s="91" t="s">
        <v>406</v>
      </c>
      <c r="C1091" s="92" t="s">
        <v>28</v>
      </c>
      <c r="D1091" s="93">
        <v>1</v>
      </c>
      <c r="E1091" s="94"/>
      <c r="F1091" s="95">
        <v>405.54</v>
      </c>
      <c r="G1091" s="95">
        <v>405.54</v>
      </c>
      <c r="H1091" s="6" t="s">
        <v>402</v>
      </c>
    </row>
    <row r="1092" spans="1:8">
      <c r="A1092" s="90"/>
      <c r="B1092" s="91" t="s">
        <v>1140</v>
      </c>
      <c r="C1092" s="92" t="s">
        <v>1023</v>
      </c>
      <c r="D1092" s="93">
        <v>123.82</v>
      </c>
      <c r="E1092" s="94">
        <v>2.4</v>
      </c>
      <c r="F1092" s="95">
        <v>297.16800000000001</v>
      </c>
      <c r="G1092" s="95"/>
      <c r="H1092" s="6"/>
    </row>
    <row r="1093" spans="1:8">
      <c r="A1093" s="90"/>
      <c r="B1093" s="91" t="s">
        <v>1183</v>
      </c>
      <c r="C1093" s="92" t="s">
        <v>224</v>
      </c>
      <c r="D1093" s="93">
        <v>21.08</v>
      </c>
      <c r="E1093" s="94">
        <v>2.4</v>
      </c>
      <c r="F1093" s="95">
        <v>50.591999999999999</v>
      </c>
      <c r="G1093" s="95"/>
      <c r="H1093" s="6"/>
    </row>
    <row r="1094" spans="1:8">
      <c r="A1094" s="90"/>
      <c r="B1094" s="91" t="s">
        <v>1009</v>
      </c>
      <c r="C1094" s="92" t="s">
        <v>224</v>
      </c>
      <c r="D1094" s="93">
        <v>12.04</v>
      </c>
      <c r="E1094" s="94">
        <v>4.8</v>
      </c>
      <c r="F1094" s="95">
        <v>57.792000000000002</v>
      </c>
      <c r="G1094" s="95"/>
      <c r="H1094" s="6"/>
    </row>
    <row r="1095" spans="1:8">
      <c r="A1095" s="90" t="s">
        <v>317</v>
      </c>
      <c r="B1095" s="91" t="s">
        <v>318</v>
      </c>
      <c r="C1095" s="92" t="s">
        <v>28</v>
      </c>
      <c r="D1095" s="93">
        <v>1</v>
      </c>
      <c r="E1095" s="94"/>
      <c r="F1095" s="95">
        <v>90.44</v>
      </c>
      <c r="G1095" s="95">
        <v>90.44</v>
      </c>
      <c r="H1095" s="6" t="s">
        <v>402</v>
      </c>
    </row>
    <row r="1096" spans="1:8">
      <c r="A1096" s="90"/>
      <c r="B1096" s="91" t="s">
        <v>1183</v>
      </c>
      <c r="C1096" s="92" t="s">
        <v>224</v>
      </c>
      <c r="D1096" s="93">
        <v>21.08</v>
      </c>
      <c r="E1096" s="94">
        <v>2</v>
      </c>
      <c r="F1096" s="95">
        <v>42.16</v>
      </c>
      <c r="G1096" s="95"/>
      <c r="H1096" s="6"/>
    </row>
    <row r="1097" spans="1:8">
      <c r="A1097" s="90"/>
      <c r="B1097" s="91" t="s">
        <v>1009</v>
      </c>
      <c r="C1097" s="92" t="s">
        <v>224</v>
      </c>
      <c r="D1097" s="93">
        <v>12.04</v>
      </c>
      <c r="E1097" s="94">
        <v>4</v>
      </c>
      <c r="F1097" s="95">
        <v>48.16</v>
      </c>
      <c r="G1097" s="95"/>
      <c r="H1097" s="6"/>
    </row>
    <row r="1098" spans="1:8">
      <c r="A1098" s="90"/>
      <c r="B1098" s="91" t="s">
        <v>1185</v>
      </c>
      <c r="C1098" s="92" t="s">
        <v>1023</v>
      </c>
      <c r="D1098" s="93">
        <v>0.06</v>
      </c>
      <c r="E1098" s="94">
        <v>2</v>
      </c>
      <c r="F1098" s="95">
        <v>0.12</v>
      </c>
      <c r="G1098" s="95"/>
      <c r="H1098" s="6"/>
    </row>
    <row r="1099" spans="1:8">
      <c r="A1099" s="84"/>
      <c r="B1099" s="85" t="s">
        <v>29</v>
      </c>
      <c r="C1099" s="86"/>
      <c r="D1099" s="87"/>
      <c r="E1099" s="88"/>
      <c r="F1099" s="89"/>
      <c r="G1099" s="89">
        <v>2972.5</v>
      </c>
      <c r="H1099" s="5" t="s">
        <v>407</v>
      </c>
    </row>
    <row r="1100" spans="1:8">
      <c r="A1100" s="90" t="s">
        <v>320</v>
      </c>
      <c r="B1100" s="91" t="s">
        <v>321</v>
      </c>
      <c r="C1100" s="92" t="s">
        <v>19</v>
      </c>
      <c r="D1100" s="93">
        <v>20.5</v>
      </c>
      <c r="E1100" s="94"/>
      <c r="F1100" s="95">
        <v>145</v>
      </c>
      <c r="G1100" s="95">
        <v>2972.5</v>
      </c>
      <c r="H1100" s="6" t="s">
        <v>407</v>
      </c>
    </row>
    <row r="1101" spans="1:8">
      <c r="A1101" s="90"/>
      <c r="B1101" s="91" t="s">
        <v>1225</v>
      </c>
      <c r="C1101" s="92" t="s">
        <v>19</v>
      </c>
      <c r="D1101" s="93">
        <v>145</v>
      </c>
      <c r="E1101" s="94">
        <v>1</v>
      </c>
      <c r="F1101" s="95">
        <v>145</v>
      </c>
      <c r="G1101" s="95"/>
      <c r="H1101" s="6"/>
    </row>
    <row r="1102" spans="1:8">
      <c r="A1102" s="84"/>
      <c r="B1102" s="85" t="s">
        <v>408</v>
      </c>
      <c r="C1102" s="86"/>
      <c r="D1102" s="87"/>
      <c r="E1102" s="88"/>
      <c r="F1102" s="89"/>
      <c r="G1102" s="89">
        <v>199.74</v>
      </c>
      <c r="H1102" s="5" t="s">
        <v>409</v>
      </c>
    </row>
    <row r="1103" spans="1:8">
      <c r="A1103" s="90" t="s">
        <v>410</v>
      </c>
      <c r="B1103" s="91" t="s">
        <v>411</v>
      </c>
      <c r="C1103" s="92" t="s">
        <v>52</v>
      </c>
      <c r="D1103" s="93">
        <v>1</v>
      </c>
      <c r="E1103" s="94"/>
      <c r="F1103" s="95">
        <v>199.74</v>
      </c>
      <c r="G1103" s="95">
        <v>199.74</v>
      </c>
      <c r="H1103" s="6" t="s">
        <v>409</v>
      </c>
    </row>
    <row r="1104" spans="1:8">
      <c r="A1104" s="90"/>
      <c r="B1104" s="91" t="s">
        <v>1073</v>
      </c>
      <c r="C1104" s="92" t="s">
        <v>259</v>
      </c>
      <c r="D1104" s="93">
        <v>2.5499999999999998</v>
      </c>
      <c r="E1104" s="94">
        <v>0.20699999999999999</v>
      </c>
      <c r="F1104" s="95">
        <v>0.52785000000000004</v>
      </c>
      <c r="G1104" s="95"/>
      <c r="H1104" s="6"/>
    </row>
    <row r="1105" spans="1:8">
      <c r="A1105" s="90"/>
      <c r="B1105" s="91" t="s">
        <v>1259</v>
      </c>
      <c r="C1105" s="92" t="s">
        <v>254</v>
      </c>
      <c r="D1105" s="93">
        <v>102.23</v>
      </c>
      <c r="E1105" s="94">
        <v>1.3</v>
      </c>
      <c r="F1105" s="95">
        <v>132.899</v>
      </c>
      <c r="G1105" s="95"/>
      <c r="H1105" s="6"/>
    </row>
    <row r="1106" spans="1:8">
      <c r="A1106" s="90"/>
      <c r="B1106" s="91" t="s">
        <v>1260</v>
      </c>
      <c r="C1106" s="92" t="s">
        <v>224</v>
      </c>
      <c r="D1106" s="93">
        <v>13.35</v>
      </c>
      <c r="E1106" s="94">
        <v>2.2000000000000002</v>
      </c>
      <c r="F1106" s="95">
        <v>29.37</v>
      </c>
      <c r="G1106" s="95"/>
      <c r="H1106" s="6"/>
    </row>
    <row r="1107" spans="1:8">
      <c r="A1107" s="90"/>
      <c r="B1107" s="91" t="s">
        <v>1184</v>
      </c>
      <c r="C1107" s="92" t="s">
        <v>224</v>
      </c>
      <c r="D1107" s="93">
        <v>16.8</v>
      </c>
      <c r="E1107" s="94">
        <v>2.2000000000000002</v>
      </c>
      <c r="F1107" s="95">
        <v>36.96</v>
      </c>
      <c r="G1107" s="95"/>
      <c r="H1107" s="6"/>
    </row>
    <row r="1108" spans="1:8">
      <c r="A1108" s="84"/>
      <c r="B1108" s="85" t="s">
        <v>36</v>
      </c>
      <c r="C1108" s="86"/>
      <c r="D1108" s="87"/>
      <c r="E1108" s="88"/>
      <c r="F1108" s="89"/>
      <c r="G1108" s="89">
        <v>59660.45</v>
      </c>
      <c r="H1108" s="5" t="s">
        <v>412</v>
      </c>
    </row>
    <row r="1109" spans="1:8">
      <c r="A1109" s="90" t="s">
        <v>323</v>
      </c>
      <c r="B1109" s="91" t="s">
        <v>324</v>
      </c>
      <c r="C1109" s="92" t="s">
        <v>19</v>
      </c>
      <c r="D1109" s="93">
        <v>51</v>
      </c>
      <c r="E1109" s="94"/>
      <c r="F1109" s="95">
        <v>3.58</v>
      </c>
      <c r="G1109" s="95">
        <v>182.58</v>
      </c>
      <c r="H1109" s="6" t="s">
        <v>412</v>
      </c>
    </row>
    <row r="1110" spans="1:8">
      <c r="A1110" s="90"/>
      <c r="B1110" s="91" t="s">
        <v>1215</v>
      </c>
      <c r="C1110" s="92" t="s">
        <v>1007</v>
      </c>
      <c r="D1110" s="93">
        <v>7.7</v>
      </c>
      <c r="E1110" s="94">
        <v>0.02</v>
      </c>
      <c r="F1110" s="95">
        <v>0.154</v>
      </c>
      <c r="G1110" s="95"/>
      <c r="H1110" s="6"/>
    </row>
    <row r="1111" spans="1:8">
      <c r="A1111" s="90"/>
      <c r="B1111" s="91" t="s">
        <v>915</v>
      </c>
      <c r="C1111" s="92" t="s">
        <v>254</v>
      </c>
      <c r="D1111" s="93">
        <v>4.8600000000000003</v>
      </c>
      <c r="E1111" s="94">
        <v>3.5999999999999997E-2</v>
      </c>
      <c r="F1111" s="95">
        <v>0.17496</v>
      </c>
      <c r="G1111" s="95"/>
      <c r="H1111" s="6"/>
    </row>
    <row r="1112" spans="1:8">
      <c r="A1112" s="90"/>
      <c r="B1112" s="91" t="s">
        <v>1087</v>
      </c>
      <c r="C1112" s="92" t="s">
        <v>1007</v>
      </c>
      <c r="D1112" s="93">
        <v>7.93</v>
      </c>
      <c r="E1112" s="94">
        <v>0.01</v>
      </c>
      <c r="F1112" s="95">
        <v>7.9299999999999995E-2</v>
      </c>
      <c r="G1112" s="95"/>
      <c r="H1112" s="6"/>
    </row>
    <row r="1113" spans="1:8">
      <c r="A1113" s="90"/>
      <c r="B1113" s="91" t="s">
        <v>1226</v>
      </c>
      <c r="C1113" s="92" t="s">
        <v>254</v>
      </c>
      <c r="D1113" s="93">
        <v>10.039999999999999</v>
      </c>
      <c r="E1113" s="94">
        <v>3.2000000000000001E-2</v>
      </c>
      <c r="F1113" s="95">
        <v>0.32128000000000001</v>
      </c>
      <c r="G1113" s="95"/>
      <c r="H1113" s="6"/>
    </row>
    <row r="1114" spans="1:8">
      <c r="A1114" s="90"/>
      <c r="B1114" s="91" t="s">
        <v>1008</v>
      </c>
      <c r="C1114" s="92" t="s">
        <v>224</v>
      </c>
      <c r="D1114" s="93">
        <v>16.73</v>
      </c>
      <c r="E1114" s="94">
        <v>0.1</v>
      </c>
      <c r="F1114" s="95">
        <v>1.673</v>
      </c>
      <c r="G1114" s="95"/>
      <c r="H1114" s="6"/>
    </row>
    <row r="1115" spans="1:8">
      <c r="A1115" s="90"/>
      <c r="B1115" s="91" t="s">
        <v>1009</v>
      </c>
      <c r="C1115" s="92" t="s">
        <v>224</v>
      </c>
      <c r="D1115" s="93">
        <v>12.04</v>
      </c>
      <c r="E1115" s="94">
        <v>0.1</v>
      </c>
      <c r="F1115" s="95">
        <v>1.204</v>
      </c>
      <c r="G1115" s="95"/>
      <c r="H1115" s="6"/>
    </row>
    <row r="1116" spans="1:8">
      <c r="A1116" s="90" t="s">
        <v>413</v>
      </c>
      <c r="B1116" s="91" t="s">
        <v>414</v>
      </c>
      <c r="C1116" s="92" t="s">
        <v>28</v>
      </c>
      <c r="D1116" s="93">
        <v>4</v>
      </c>
      <c r="E1116" s="94"/>
      <c r="F1116" s="95">
        <v>4528.88</v>
      </c>
      <c r="G1116" s="95">
        <v>18115.52</v>
      </c>
      <c r="H1116" s="6" t="s">
        <v>412</v>
      </c>
    </row>
    <row r="1117" spans="1:8">
      <c r="A1117" s="90"/>
      <c r="B1117" s="91" t="s">
        <v>1067</v>
      </c>
      <c r="C1117" s="92" t="s">
        <v>224</v>
      </c>
      <c r="D1117" s="93">
        <v>16.84</v>
      </c>
      <c r="E1117" s="94">
        <v>8</v>
      </c>
      <c r="F1117" s="95">
        <v>134.72</v>
      </c>
      <c r="G1117" s="95"/>
      <c r="H1117" s="6"/>
    </row>
    <row r="1118" spans="1:8">
      <c r="A1118" s="90"/>
      <c r="B1118" s="91" t="s">
        <v>1151</v>
      </c>
      <c r="C1118" s="92" t="s">
        <v>224</v>
      </c>
      <c r="D1118" s="93">
        <v>13.02</v>
      </c>
      <c r="E1118" s="94">
        <v>8</v>
      </c>
      <c r="F1118" s="95">
        <v>104.16</v>
      </c>
      <c r="G1118" s="95"/>
      <c r="H1118" s="6"/>
    </row>
    <row r="1119" spans="1:8">
      <c r="A1119" s="90"/>
      <c r="B1119" s="91" t="s">
        <v>1261</v>
      </c>
      <c r="C1119" s="92" t="s">
        <v>28</v>
      </c>
      <c r="D1119" s="93">
        <v>4290</v>
      </c>
      <c r="E1119" s="94">
        <v>1</v>
      </c>
      <c r="F1119" s="95">
        <v>4290</v>
      </c>
      <c r="G1119" s="95"/>
      <c r="H1119" s="6"/>
    </row>
    <row r="1120" spans="1:8">
      <c r="A1120" s="90" t="s">
        <v>384</v>
      </c>
      <c r="B1120" s="91" t="s">
        <v>385</v>
      </c>
      <c r="C1120" s="92" t="s">
        <v>28</v>
      </c>
      <c r="D1120" s="93">
        <v>16.5</v>
      </c>
      <c r="E1120" s="94"/>
      <c r="F1120" s="95">
        <v>424.66</v>
      </c>
      <c r="G1120" s="95">
        <v>7006.89</v>
      </c>
      <c r="H1120" s="6" t="s">
        <v>412</v>
      </c>
    </row>
    <row r="1121" spans="1:8">
      <c r="A1121" s="90"/>
      <c r="B1121" s="91" t="s">
        <v>1009</v>
      </c>
      <c r="C1121" s="92" t="s">
        <v>224</v>
      </c>
      <c r="D1121" s="93">
        <v>12.04</v>
      </c>
      <c r="E1121" s="94">
        <v>1.8</v>
      </c>
      <c r="F1121" s="95">
        <v>21.672000000000001</v>
      </c>
      <c r="G1121" s="95"/>
      <c r="H1121" s="6"/>
    </row>
    <row r="1122" spans="1:8">
      <c r="A1122" s="90"/>
      <c r="B1122" s="91" t="s">
        <v>1253</v>
      </c>
      <c r="C1122" s="92" t="s">
        <v>224</v>
      </c>
      <c r="D1122" s="93">
        <v>15.96</v>
      </c>
      <c r="E1122" s="94">
        <v>1.8</v>
      </c>
      <c r="F1122" s="95">
        <v>28.728000000000002</v>
      </c>
      <c r="G1122" s="95"/>
      <c r="H1122" s="6"/>
    </row>
    <row r="1123" spans="1:8">
      <c r="A1123" s="90"/>
      <c r="B1123" s="91" t="s">
        <v>1254</v>
      </c>
      <c r="C1123" s="92" t="s">
        <v>28</v>
      </c>
      <c r="D1123" s="93">
        <v>374.26</v>
      </c>
      <c r="E1123" s="94">
        <v>1</v>
      </c>
      <c r="F1123" s="95">
        <v>374.26</v>
      </c>
      <c r="G1123" s="95"/>
      <c r="H1123" s="6"/>
    </row>
    <row r="1124" spans="1:8">
      <c r="A1124" s="90" t="s">
        <v>415</v>
      </c>
      <c r="B1124" s="91" t="s">
        <v>416</v>
      </c>
      <c r="C1124" s="92" t="s">
        <v>28</v>
      </c>
      <c r="D1124" s="93">
        <v>2</v>
      </c>
      <c r="E1124" s="94"/>
      <c r="F1124" s="95">
        <v>1934.78</v>
      </c>
      <c r="G1124" s="95">
        <v>3869.56</v>
      </c>
      <c r="H1124" s="6" t="s">
        <v>412</v>
      </c>
    </row>
    <row r="1125" spans="1:8">
      <c r="A1125" s="90"/>
      <c r="B1125" s="91" t="s">
        <v>1067</v>
      </c>
      <c r="C1125" s="92" t="s">
        <v>224</v>
      </c>
      <c r="D1125" s="93">
        <v>16.84</v>
      </c>
      <c r="E1125" s="94">
        <v>0.5</v>
      </c>
      <c r="F1125" s="95">
        <v>8.42</v>
      </c>
      <c r="G1125" s="95"/>
      <c r="H1125" s="6"/>
    </row>
    <row r="1126" spans="1:8">
      <c r="A1126" s="90"/>
      <c r="B1126" s="91" t="s">
        <v>1009</v>
      </c>
      <c r="C1126" s="92" t="s">
        <v>224</v>
      </c>
      <c r="D1126" s="93">
        <v>12.04</v>
      </c>
      <c r="E1126" s="94">
        <v>0.5</v>
      </c>
      <c r="F1126" s="95">
        <v>6.02</v>
      </c>
      <c r="G1126" s="95"/>
      <c r="H1126" s="6"/>
    </row>
    <row r="1127" spans="1:8">
      <c r="A1127" s="90"/>
      <c r="B1127" s="91" t="s">
        <v>1262</v>
      </c>
      <c r="C1127" s="92" t="s">
        <v>28</v>
      </c>
      <c r="D1127" s="93">
        <v>1860</v>
      </c>
      <c r="E1127" s="94">
        <v>1</v>
      </c>
      <c r="F1127" s="95">
        <v>1860</v>
      </c>
      <c r="G1127" s="95"/>
      <c r="H1127" s="6"/>
    </row>
    <row r="1128" spans="1:8">
      <c r="A1128" s="90"/>
      <c r="B1128" s="91" t="s">
        <v>1263</v>
      </c>
      <c r="C1128" s="92" t="s">
        <v>259</v>
      </c>
      <c r="D1128" s="93">
        <v>4.3099999999999996</v>
      </c>
      <c r="E1128" s="94">
        <v>14</v>
      </c>
      <c r="F1128" s="95">
        <v>60.34</v>
      </c>
      <c r="G1128" s="95"/>
      <c r="H1128" s="6"/>
    </row>
    <row r="1129" spans="1:8">
      <c r="A1129" s="90" t="s">
        <v>417</v>
      </c>
      <c r="B1129" s="91" t="s">
        <v>418</v>
      </c>
      <c r="C1129" s="92" t="s">
        <v>28</v>
      </c>
      <c r="D1129" s="93">
        <v>4</v>
      </c>
      <c r="E1129" s="94"/>
      <c r="F1129" s="95">
        <v>576</v>
      </c>
      <c r="G1129" s="95">
        <v>2304</v>
      </c>
      <c r="H1129" s="6" t="s">
        <v>412</v>
      </c>
    </row>
    <row r="1130" spans="1:8">
      <c r="A1130" s="90"/>
      <c r="B1130" s="91" t="s">
        <v>1009</v>
      </c>
      <c r="C1130" s="92" t="s">
        <v>224</v>
      </c>
      <c r="D1130" s="93">
        <v>12.04</v>
      </c>
      <c r="E1130" s="94">
        <v>2</v>
      </c>
      <c r="F1130" s="95">
        <v>24.08</v>
      </c>
      <c r="G1130" s="95"/>
      <c r="H1130" s="6"/>
    </row>
    <row r="1131" spans="1:8">
      <c r="A1131" s="90"/>
      <c r="B1131" s="91" t="s">
        <v>1253</v>
      </c>
      <c r="C1131" s="92" t="s">
        <v>224</v>
      </c>
      <c r="D1131" s="93">
        <v>15.96</v>
      </c>
      <c r="E1131" s="94">
        <v>2</v>
      </c>
      <c r="F1131" s="95">
        <v>31.92</v>
      </c>
      <c r="G1131" s="95"/>
      <c r="H1131" s="6"/>
    </row>
    <row r="1132" spans="1:8">
      <c r="A1132" s="90"/>
      <c r="B1132" s="91" t="s">
        <v>1264</v>
      </c>
      <c r="C1132" s="92" t="s">
        <v>28</v>
      </c>
      <c r="D1132" s="93">
        <v>520</v>
      </c>
      <c r="E1132" s="94">
        <v>1</v>
      </c>
      <c r="F1132" s="95">
        <v>520</v>
      </c>
      <c r="G1132" s="95"/>
      <c r="H1132" s="6"/>
    </row>
    <row r="1133" spans="1:8">
      <c r="A1133" s="90" t="s">
        <v>419</v>
      </c>
      <c r="B1133" s="91" t="s">
        <v>420</v>
      </c>
      <c r="C1133" s="92" t="s">
        <v>28</v>
      </c>
      <c r="D1133" s="93">
        <v>4</v>
      </c>
      <c r="E1133" s="94"/>
      <c r="F1133" s="95">
        <v>5480</v>
      </c>
      <c r="G1133" s="95">
        <v>21920</v>
      </c>
      <c r="H1133" s="6" t="s">
        <v>412</v>
      </c>
    </row>
    <row r="1134" spans="1:8">
      <c r="A1134" s="90"/>
      <c r="B1134" s="91" t="s">
        <v>1265</v>
      </c>
      <c r="C1134" s="92" t="s">
        <v>28</v>
      </c>
      <c r="D1134" s="93">
        <v>5480</v>
      </c>
      <c r="E1134" s="94">
        <v>1</v>
      </c>
      <c r="F1134" s="95">
        <v>5480</v>
      </c>
      <c r="G1134" s="95"/>
      <c r="H1134" s="6"/>
    </row>
    <row r="1135" spans="1:8">
      <c r="A1135" s="90" t="s">
        <v>421</v>
      </c>
      <c r="B1135" s="91" t="s">
        <v>422</v>
      </c>
      <c r="C1135" s="92" t="s">
        <v>28</v>
      </c>
      <c r="D1135" s="93">
        <v>1</v>
      </c>
      <c r="E1135" s="94"/>
      <c r="F1135" s="95">
        <v>6261.9</v>
      </c>
      <c r="G1135" s="95">
        <v>6261.9</v>
      </c>
      <c r="H1135" s="6" t="s">
        <v>412</v>
      </c>
    </row>
    <row r="1136" spans="1:8">
      <c r="A1136" s="90"/>
      <c r="B1136" s="91" t="s">
        <v>1009</v>
      </c>
      <c r="C1136" s="92" t="s">
        <v>224</v>
      </c>
      <c r="D1136" s="93">
        <v>12.04</v>
      </c>
      <c r="E1136" s="94">
        <v>8</v>
      </c>
      <c r="F1136" s="95">
        <v>96.32</v>
      </c>
      <c r="G1136" s="95"/>
      <c r="H1136" s="6"/>
    </row>
    <row r="1137" spans="1:8">
      <c r="A1137" s="90"/>
      <c r="B1137" s="91" t="s">
        <v>1253</v>
      </c>
      <c r="C1137" s="92" t="s">
        <v>224</v>
      </c>
      <c r="D1137" s="93">
        <v>15.96</v>
      </c>
      <c r="E1137" s="94">
        <v>8</v>
      </c>
      <c r="F1137" s="95">
        <v>127.68</v>
      </c>
      <c r="G1137" s="95"/>
      <c r="H1137" s="6"/>
    </row>
    <row r="1138" spans="1:8">
      <c r="A1138" s="90"/>
      <c r="B1138" s="91" t="s">
        <v>1266</v>
      </c>
      <c r="C1138" s="92" t="s">
        <v>28</v>
      </c>
      <c r="D1138" s="93">
        <v>6037.9</v>
      </c>
      <c r="E1138" s="94">
        <v>1</v>
      </c>
      <c r="F1138" s="95">
        <v>6037.9</v>
      </c>
      <c r="G1138" s="95"/>
      <c r="H1138" s="6"/>
    </row>
    <row r="1139" spans="1:8">
      <c r="A1139" s="96"/>
      <c r="B1139" s="97" t="s">
        <v>248</v>
      </c>
      <c r="C1139" s="98"/>
      <c r="D1139" s="99"/>
      <c r="E1139" s="100"/>
      <c r="F1139" s="101"/>
      <c r="G1139" s="101">
        <v>20539.650000000001</v>
      </c>
      <c r="H1139" s="7" t="s">
        <v>423</v>
      </c>
    </row>
    <row r="1140" spans="1:8">
      <c r="A1140" s="84"/>
      <c r="B1140" s="85" t="s">
        <v>250</v>
      </c>
      <c r="C1140" s="86"/>
      <c r="D1140" s="87"/>
      <c r="E1140" s="88"/>
      <c r="F1140" s="89"/>
      <c r="G1140" s="89">
        <v>20539.650000000001</v>
      </c>
      <c r="H1140" s="5" t="s">
        <v>424</v>
      </c>
    </row>
    <row r="1141" spans="1:8">
      <c r="A1141" s="90" t="s">
        <v>425</v>
      </c>
      <c r="B1141" s="91" t="s">
        <v>426</v>
      </c>
      <c r="C1141" s="92" t="s">
        <v>28</v>
      </c>
      <c r="D1141" s="93">
        <v>4</v>
      </c>
      <c r="E1141" s="94"/>
      <c r="F1141" s="95">
        <v>30.11</v>
      </c>
      <c r="G1141" s="95">
        <v>120.44</v>
      </c>
      <c r="H1141" s="6" t="s">
        <v>424</v>
      </c>
    </row>
    <row r="1142" spans="1:8">
      <c r="A1142" s="90"/>
      <c r="B1142" s="91" t="s">
        <v>1267</v>
      </c>
      <c r="C1142" s="92" t="s">
        <v>28</v>
      </c>
      <c r="D1142" s="93">
        <v>30.11</v>
      </c>
      <c r="E1142" s="94">
        <v>1</v>
      </c>
      <c r="F1142" s="95">
        <v>30.11</v>
      </c>
      <c r="G1142" s="95"/>
      <c r="H1142" s="6"/>
    </row>
    <row r="1143" spans="1:8">
      <c r="A1143" s="90" t="s">
        <v>427</v>
      </c>
      <c r="B1143" s="91" t="s">
        <v>428</v>
      </c>
      <c r="C1143" s="92" t="s">
        <v>28</v>
      </c>
      <c r="D1143" s="93">
        <v>32</v>
      </c>
      <c r="E1143" s="94"/>
      <c r="F1143" s="95">
        <v>12.72</v>
      </c>
      <c r="G1143" s="95">
        <v>407.04</v>
      </c>
      <c r="H1143" s="6" t="s">
        <v>424</v>
      </c>
    </row>
    <row r="1144" spans="1:8">
      <c r="A1144" s="90"/>
      <c r="B1144" s="91" t="s">
        <v>1268</v>
      </c>
      <c r="C1144" s="92" t="s">
        <v>28</v>
      </c>
      <c r="D1144" s="93">
        <v>12.72</v>
      </c>
      <c r="E1144" s="94">
        <v>1</v>
      </c>
      <c r="F1144" s="95">
        <v>12.72</v>
      </c>
      <c r="G1144" s="95"/>
      <c r="H1144" s="6"/>
    </row>
    <row r="1145" spans="1:8">
      <c r="A1145" s="90" t="s">
        <v>429</v>
      </c>
      <c r="B1145" s="91" t="s">
        <v>430</v>
      </c>
      <c r="C1145" s="92" t="s">
        <v>259</v>
      </c>
      <c r="D1145" s="93">
        <v>14</v>
      </c>
      <c r="E1145" s="94"/>
      <c r="F1145" s="95">
        <v>9.1199999999999992</v>
      </c>
      <c r="G1145" s="95">
        <v>127.68</v>
      </c>
      <c r="H1145" s="6" t="s">
        <v>424</v>
      </c>
    </row>
    <row r="1146" spans="1:8">
      <c r="A1146" s="90" t="s">
        <v>431</v>
      </c>
      <c r="B1146" s="91" t="s">
        <v>432</v>
      </c>
      <c r="C1146" s="92" t="s">
        <v>254</v>
      </c>
      <c r="D1146" s="93">
        <v>11</v>
      </c>
      <c r="E1146" s="94"/>
      <c r="F1146" s="95">
        <v>11.47</v>
      </c>
      <c r="G1146" s="95">
        <v>126.17</v>
      </c>
      <c r="H1146" s="6" t="s">
        <v>424</v>
      </c>
    </row>
    <row r="1147" spans="1:8">
      <c r="A1147" s="90" t="s">
        <v>433</v>
      </c>
      <c r="B1147" s="91" t="s">
        <v>434</v>
      </c>
      <c r="C1147" s="92" t="s">
        <v>259</v>
      </c>
      <c r="D1147" s="93">
        <v>4</v>
      </c>
      <c r="E1147" s="94"/>
      <c r="F1147" s="95">
        <v>49.75</v>
      </c>
      <c r="G1147" s="95">
        <v>199</v>
      </c>
      <c r="H1147" s="6" t="s">
        <v>424</v>
      </c>
    </row>
    <row r="1148" spans="1:8">
      <c r="A1148" s="90" t="s">
        <v>435</v>
      </c>
      <c r="B1148" s="91" t="s">
        <v>436</v>
      </c>
      <c r="C1148" s="92" t="s">
        <v>28</v>
      </c>
      <c r="D1148" s="93">
        <v>1</v>
      </c>
      <c r="E1148" s="94"/>
      <c r="F1148" s="95">
        <v>292.16000000000003</v>
      </c>
      <c r="G1148" s="95">
        <v>292.16000000000003</v>
      </c>
      <c r="H1148" s="6" t="s">
        <v>424</v>
      </c>
    </row>
    <row r="1149" spans="1:8">
      <c r="A1149" s="90"/>
      <c r="B1149" s="91" t="s">
        <v>1269</v>
      </c>
      <c r="C1149" s="92" t="s">
        <v>28</v>
      </c>
      <c r="D1149" s="93">
        <v>292.16000000000003</v>
      </c>
      <c r="E1149" s="94">
        <v>1</v>
      </c>
      <c r="F1149" s="95">
        <v>292.16000000000003</v>
      </c>
      <c r="G1149" s="95"/>
      <c r="H1149" s="6"/>
    </row>
    <row r="1150" spans="1:8">
      <c r="A1150" s="90" t="s">
        <v>437</v>
      </c>
      <c r="B1150" s="91" t="s">
        <v>438</v>
      </c>
      <c r="C1150" s="92" t="s">
        <v>28</v>
      </c>
      <c r="D1150" s="93">
        <v>1</v>
      </c>
      <c r="E1150" s="94"/>
      <c r="F1150" s="95">
        <v>251.1</v>
      </c>
      <c r="G1150" s="95">
        <v>251.1</v>
      </c>
      <c r="H1150" s="6" t="s">
        <v>424</v>
      </c>
    </row>
    <row r="1151" spans="1:8">
      <c r="A1151" s="90"/>
      <c r="B1151" s="91" t="s">
        <v>1270</v>
      </c>
      <c r="C1151" s="92" t="s">
        <v>28</v>
      </c>
      <c r="D1151" s="93">
        <v>251.1</v>
      </c>
      <c r="E1151" s="94">
        <v>1</v>
      </c>
      <c r="F1151" s="95">
        <v>251.1</v>
      </c>
      <c r="G1151" s="95"/>
      <c r="H1151" s="6"/>
    </row>
    <row r="1152" spans="1:8">
      <c r="A1152" s="90" t="s">
        <v>439</v>
      </c>
      <c r="B1152" s="91" t="s">
        <v>440</v>
      </c>
      <c r="C1152" s="92" t="s">
        <v>28</v>
      </c>
      <c r="D1152" s="93">
        <v>1</v>
      </c>
      <c r="E1152" s="94"/>
      <c r="F1152" s="95">
        <v>962.48</v>
      </c>
      <c r="G1152" s="95">
        <v>962.48</v>
      </c>
      <c r="H1152" s="6" t="s">
        <v>424</v>
      </c>
    </row>
    <row r="1153" spans="1:8">
      <c r="A1153" s="90"/>
      <c r="B1153" s="91" t="s">
        <v>1271</v>
      </c>
      <c r="C1153" s="92" t="s">
        <v>28</v>
      </c>
      <c r="D1153" s="93">
        <v>962.48</v>
      </c>
      <c r="E1153" s="94">
        <v>1</v>
      </c>
      <c r="F1153" s="95">
        <v>962.48</v>
      </c>
      <c r="G1153" s="95"/>
      <c r="H1153" s="6"/>
    </row>
    <row r="1154" spans="1:8">
      <c r="A1154" s="90" t="s">
        <v>441</v>
      </c>
      <c r="B1154" s="91" t="s">
        <v>442</v>
      </c>
      <c r="C1154" s="92" t="s">
        <v>28</v>
      </c>
      <c r="D1154" s="93">
        <v>2</v>
      </c>
      <c r="E1154" s="94"/>
      <c r="F1154" s="95">
        <v>274.61</v>
      </c>
      <c r="G1154" s="95">
        <v>549.22</v>
      </c>
      <c r="H1154" s="6" t="s">
        <v>424</v>
      </c>
    </row>
    <row r="1155" spans="1:8">
      <c r="A1155" s="90"/>
      <c r="B1155" s="91" t="s">
        <v>1272</v>
      </c>
      <c r="C1155" s="92" t="s">
        <v>28</v>
      </c>
      <c r="D1155" s="93">
        <v>274.61</v>
      </c>
      <c r="E1155" s="94">
        <v>1</v>
      </c>
      <c r="F1155" s="95">
        <v>274.61</v>
      </c>
      <c r="G1155" s="95"/>
      <c r="H1155" s="6"/>
    </row>
    <row r="1156" spans="1:8">
      <c r="A1156" s="90" t="s">
        <v>443</v>
      </c>
      <c r="B1156" s="91" t="s">
        <v>444</v>
      </c>
      <c r="C1156" s="92" t="s">
        <v>28</v>
      </c>
      <c r="D1156" s="93">
        <v>2</v>
      </c>
      <c r="E1156" s="94"/>
      <c r="F1156" s="95">
        <v>538.29999999999995</v>
      </c>
      <c r="G1156" s="95">
        <v>1076.5999999999999</v>
      </c>
      <c r="H1156" s="6" t="s">
        <v>424</v>
      </c>
    </row>
    <row r="1157" spans="1:8">
      <c r="A1157" s="90"/>
      <c r="B1157" s="91" t="s">
        <v>1273</v>
      </c>
      <c r="C1157" s="92" t="s">
        <v>28</v>
      </c>
      <c r="D1157" s="93">
        <v>538.29999999999995</v>
      </c>
      <c r="E1157" s="94">
        <v>1</v>
      </c>
      <c r="F1157" s="95">
        <v>538.29999999999995</v>
      </c>
      <c r="G1157" s="95"/>
      <c r="H1157" s="6"/>
    </row>
    <row r="1158" spans="1:8">
      <c r="A1158" s="90" t="s">
        <v>445</v>
      </c>
      <c r="B1158" s="91" t="s">
        <v>446</v>
      </c>
      <c r="C1158" s="92" t="s">
        <v>52</v>
      </c>
      <c r="D1158" s="93">
        <v>85</v>
      </c>
      <c r="E1158" s="94"/>
      <c r="F1158" s="95">
        <v>32</v>
      </c>
      <c r="G1158" s="95">
        <v>2720</v>
      </c>
      <c r="H1158" s="6" t="s">
        <v>424</v>
      </c>
    </row>
    <row r="1159" spans="1:8">
      <c r="A1159" s="90"/>
      <c r="B1159" s="91" t="s">
        <v>1274</v>
      </c>
      <c r="C1159" s="92" t="s">
        <v>52</v>
      </c>
      <c r="D1159" s="93">
        <v>32</v>
      </c>
      <c r="E1159" s="94">
        <v>1</v>
      </c>
      <c r="F1159" s="95">
        <v>32</v>
      </c>
      <c r="G1159" s="95"/>
      <c r="H1159" s="6"/>
    </row>
    <row r="1160" spans="1:8">
      <c r="A1160" s="90" t="s">
        <v>447</v>
      </c>
      <c r="B1160" s="91" t="s">
        <v>448</v>
      </c>
      <c r="C1160" s="92" t="s">
        <v>254</v>
      </c>
      <c r="D1160" s="93">
        <v>12</v>
      </c>
      <c r="E1160" s="94"/>
      <c r="F1160" s="95">
        <v>59.29</v>
      </c>
      <c r="G1160" s="95">
        <v>711.48</v>
      </c>
      <c r="H1160" s="6" t="s">
        <v>424</v>
      </c>
    </row>
    <row r="1161" spans="1:8">
      <c r="A1161" s="90" t="s">
        <v>449</v>
      </c>
      <c r="B1161" s="91" t="s">
        <v>450</v>
      </c>
      <c r="C1161" s="92" t="s">
        <v>28</v>
      </c>
      <c r="D1161" s="93">
        <v>2</v>
      </c>
      <c r="E1161" s="94"/>
      <c r="F1161" s="95">
        <v>221.1</v>
      </c>
      <c r="G1161" s="95">
        <v>442.2</v>
      </c>
      <c r="H1161" s="6" t="s">
        <v>424</v>
      </c>
    </row>
    <row r="1162" spans="1:8">
      <c r="A1162" s="90"/>
      <c r="B1162" s="91" t="s">
        <v>1275</v>
      </c>
      <c r="C1162" s="92" t="s">
        <v>28</v>
      </c>
      <c r="D1162" s="93">
        <v>221.1</v>
      </c>
      <c r="E1162" s="94">
        <v>1</v>
      </c>
      <c r="F1162" s="95">
        <v>221.1</v>
      </c>
      <c r="G1162" s="95"/>
      <c r="H1162" s="6"/>
    </row>
    <row r="1163" spans="1:8">
      <c r="A1163" s="90" t="s">
        <v>451</v>
      </c>
      <c r="B1163" s="91" t="s">
        <v>452</v>
      </c>
      <c r="C1163" s="92" t="s">
        <v>28</v>
      </c>
      <c r="D1163" s="93">
        <v>1</v>
      </c>
      <c r="E1163" s="94"/>
      <c r="F1163" s="95">
        <v>623.41999999999996</v>
      </c>
      <c r="G1163" s="95">
        <v>623.41999999999996</v>
      </c>
      <c r="H1163" s="6" t="s">
        <v>424</v>
      </c>
    </row>
    <row r="1164" spans="1:8">
      <c r="A1164" s="90"/>
      <c r="B1164" s="91" t="s">
        <v>1276</v>
      </c>
      <c r="C1164" s="92" t="s">
        <v>28</v>
      </c>
      <c r="D1164" s="93">
        <v>623.41999999999996</v>
      </c>
      <c r="E1164" s="94">
        <v>1</v>
      </c>
      <c r="F1164" s="95">
        <v>623.41999999999996</v>
      </c>
      <c r="G1164" s="95"/>
      <c r="H1164" s="6"/>
    </row>
    <row r="1165" spans="1:8">
      <c r="A1165" s="90" t="s">
        <v>453</v>
      </c>
      <c r="B1165" s="91" t="s">
        <v>454</v>
      </c>
      <c r="C1165" s="92" t="s">
        <v>28</v>
      </c>
      <c r="D1165" s="93">
        <v>1</v>
      </c>
      <c r="E1165" s="94"/>
      <c r="F1165" s="95">
        <v>335.5</v>
      </c>
      <c r="G1165" s="95">
        <v>335.5</v>
      </c>
      <c r="H1165" s="6" t="s">
        <v>424</v>
      </c>
    </row>
    <row r="1166" spans="1:8">
      <c r="A1166" s="90"/>
      <c r="B1166" s="91" t="s">
        <v>1277</v>
      </c>
      <c r="C1166" s="92" t="s">
        <v>28</v>
      </c>
      <c r="D1166" s="93">
        <v>335.5</v>
      </c>
      <c r="E1166" s="94">
        <v>1</v>
      </c>
      <c r="F1166" s="95">
        <v>335.5</v>
      </c>
      <c r="G1166" s="95"/>
      <c r="H1166" s="6"/>
    </row>
    <row r="1167" spans="1:8">
      <c r="A1167" s="90" t="s">
        <v>455</v>
      </c>
      <c r="B1167" s="91" t="s">
        <v>456</v>
      </c>
      <c r="C1167" s="92" t="s">
        <v>28</v>
      </c>
      <c r="D1167" s="93">
        <v>1</v>
      </c>
      <c r="E1167" s="94"/>
      <c r="F1167" s="95">
        <v>225.59</v>
      </c>
      <c r="G1167" s="95">
        <v>225.59</v>
      </c>
      <c r="H1167" s="6" t="s">
        <v>424</v>
      </c>
    </row>
    <row r="1168" spans="1:8">
      <c r="A1168" s="90"/>
      <c r="B1168" s="91" t="s">
        <v>1278</v>
      </c>
      <c r="C1168" s="92" t="s">
        <v>28</v>
      </c>
      <c r="D1168" s="93">
        <v>225.59</v>
      </c>
      <c r="E1168" s="94">
        <v>1</v>
      </c>
      <c r="F1168" s="95">
        <v>225.59</v>
      </c>
      <c r="G1168" s="95"/>
      <c r="H1168" s="6"/>
    </row>
    <row r="1169" spans="1:8">
      <c r="A1169" s="90" t="s">
        <v>457</v>
      </c>
      <c r="B1169" s="91" t="s">
        <v>458</v>
      </c>
      <c r="C1169" s="92" t="s">
        <v>28</v>
      </c>
      <c r="D1169" s="93">
        <v>14</v>
      </c>
      <c r="E1169" s="94"/>
      <c r="F1169" s="95">
        <v>308.56</v>
      </c>
      <c r="G1169" s="95">
        <v>4319.84</v>
      </c>
      <c r="H1169" s="6" t="s">
        <v>424</v>
      </c>
    </row>
    <row r="1170" spans="1:8">
      <c r="A1170" s="90"/>
      <c r="B1170" s="91" t="s">
        <v>1279</v>
      </c>
      <c r="C1170" s="92" t="s">
        <v>28</v>
      </c>
      <c r="D1170" s="93">
        <v>308.56</v>
      </c>
      <c r="E1170" s="94">
        <v>1</v>
      </c>
      <c r="F1170" s="95">
        <v>308.56</v>
      </c>
      <c r="G1170" s="95"/>
      <c r="H1170" s="6"/>
    </row>
    <row r="1171" spans="1:8">
      <c r="A1171" s="90" t="s">
        <v>459</v>
      </c>
      <c r="B1171" s="91" t="s">
        <v>460</v>
      </c>
      <c r="C1171" s="92" t="s">
        <v>28</v>
      </c>
      <c r="D1171" s="93">
        <v>1</v>
      </c>
      <c r="E1171" s="94"/>
      <c r="F1171" s="95">
        <v>2139.52</v>
      </c>
      <c r="G1171" s="95">
        <v>2139.52</v>
      </c>
      <c r="H1171" s="6" t="s">
        <v>424</v>
      </c>
    </row>
    <row r="1172" spans="1:8">
      <c r="A1172" s="90"/>
      <c r="B1172" s="91" t="s">
        <v>1280</v>
      </c>
      <c r="C1172" s="92" t="s">
        <v>28</v>
      </c>
      <c r="D1172" s="93">
        <v>2139.52</v>
      </c>
      <c r="E1172" s="94">
        <v>1</v>
      </c>
      <c r="F1172" s="95">
        <v>2139.52</v>
      </c>
      <c r="G1172" s="95"/>
      <c r="H1172" s="6"/>
    </row>
    <row r="1173" spans="1:8">
      <c r="A1173" s="90" t="s">
        <v>355</v>
      </c>
      <c r="B1173" s="91" t="s">
        <v>356</v>
      </c>
      <c r="C1173" s="92" t="s">
        <v>28</v>
      </c>
      <c r="D1173" s="93">
        <v>9</v>
      </c>
      <c r="E1173" s="94"/>
      <c r="F1173" s="95">
        <v>15.88</v>
      </c>
      <c r="G1173" s="95">
        <v>142.91999999999999</v>
      </c>
      <c r="H1173" s="6" t="s">
        <v>424</v>
      </c>
    </row>
    <row r="1174" spans="1:8">
      <c r="A1174" s="90"/>
      <c r="B1174" s="91" t="s">
        <v>1243</v>
      </c>
      <c r="C1174" s="92" t="s">
        <v>28</v>
      </c>
      <c r="D1174" s="93">
        <v>15.88</v>
      </c>
      <c r="E1174" s="94">
        <v>1</v>
      </c>
      <c r="F1174" s="95">
        <v>15.88</v>
      </c>
      <c r="G1174" s="95"/>
      <c r="H1174" s="6"/>
    </row>
    <row r="1175" spans="1:8">
      <c r="A1175" s="90" t="s">
        <v>357</v>
      </c>
      <c r="B1175" s="91" t="s">
        <v>358</v>
      </c>
      <c r="C1175" s="92" t="s">
        <v>28</v>
      </c>
      <c r="D1175" s="93">
        <v>72</v>
      </c>
      <c r="E1175" s="94"/>
      <c r="F1175" s="95">
        <v>6.72</v>
      </c>
      <c r="G1175" s="95">
        <v>483.84</v>
      </c>
      <c r="H1175" s="6" t="s">
        <v>424</v>
      </c>
    </row>
    <row r="1176" spans="1:8">
      <c r="A1176" s="90"/>
      <c r="B1176" s="91" t="s">
        <v>1244</v>
      </c>
      <c r="C1176" s="92" t="s">
        <v>28</v>
      </c>
      <c r="D1176" s="93">
        <v>6.72</v>
      </c>
      <c r="E1176" s="94">
        <v>1</v>
      </c>
      <c r="F1176" s="95">
        <v>6.72</v>
      </c>
      <c r="G1176" s="95"/>
      <c r="H1176" s="6"/>
    </row>
    <row r="1177" spans="1:8">
      <c r="A1177" s="90" t="s">
        <v>461</v>
      </c>
      <c r="B1177" s="91" t="s">
        <v>462</v>
      </c>
      <c r="C1177" s="92" t="s">
        <v>259</v>
      </c>
      <c r="D1177" s="93">
        <v>1</v>
      </c>
      <c r="E1177" s="94"/>
      <c r="F1177" s="95">
        <v>4.21</v>
      </c>
      <c r="G1177" s="95">
        <v>4.21</v>
      </c>
      <c r="H1177" s="6" t="s">
        <v>424</v>
      </c>
    </row>
    <row r="1178" spans="1:8">
      <c r="A1178" s="90" t="s">
        <v>463</v>
      </c>
      <c r="B1178" s="91" t="s">
        <v>464</v>
      </c>
      <c r="C1178" s="92" t="s">
        <v>254</v>
      </c>
      <c r="D1178" s="93">
        <v>7</v>
      </c>
      <c r="E1178" s="94"/>
      <c r="F1178" s="95">
        <v>4.93</v>
      </c>
      <c r="G1178" s="95">
        <v>34.51</v>
      </c>
      <c r="H1178" s="6" t="s">
        <v>424</v>
      </c>
    </row>
    <row r="1179" spans="1:8">
      <c r="A1179" s="90" t="s">
        <v>465</v>
      </c>
      <c r="B1179" s="91" t="s">
        <v>466</v>
      </c>
      <c r="C1179" s="92" t="s">
        <v>259</v>
      </c>
      <c r="D1179" s="93">
        <v>1</v>
      </c>
      <c r="E1179" s="94"/>
      <c r="F1179" s="95">
        <v>3.02</v>
      </c>
      <c r="G1179" s="95">
        <v>3.02</v>
      </c>
      <c r="H1179" s="6" t="s">
        <v>424</v>
      </c>
    </row>
    <row r="1180" spans="1:8">
      <c r="A1180" s="90" t="s">
        <v>467</v>
      </c>
      <c r="B1180" s="91" t="s">
        <v>468</v>
      </c>
      <c r="C1180" s="92" t="s">
        <v>259</v>
      </c>
      <c r="D1180" s="93">
        <v>1</v>
      </c>
      <c r="E1180" s="94"/>
      <c r="F1180" s="95">
        <v>1.57</v>
      </c>
      <c r="G1180" s="95">
        <v>1.57</v>
      </c>
      <c r="H1180" s="6" t="s">
        <v>424</v>
      </c>
    </row>
    <row r="1181" spans="1:8">
      <c r="A1181" s="90" t="s">
        <v>469</v>
      </c>
      <c r="B1181" s="91" t="s">
        <v>470</v>
      </c>
      <c r="C1181" s="92" t="s">
        <v>259</v>
      </c>
      <c r="D1181" s="93">
        <v>1</v>
      </c>
      <c r="E1181" s="94"/>
      <c r="F1181" s="95">
        <v>2.04</v>
      </c>
      <c r="G1181" s="95">
        <v>2.04</v>
      </c>
      <c r="H1181" s="6" t="s">
        <v>424</v>
      </c>
    </row>
    <row r="1182" spans="1:8">
      <c r="A1182" s="90" t="s">
        <v>337</v>
      </c>
      <c r="B1182" s="91" t="s">
        <v>338</v>
      </c>
      <c r="C1182" s="92" t="s">
        <v>28</v>
      </c>
      <c r="D1182" s="93">
        <v>1</v>
      </c>
      <c r="E1182" s="94"/>
      <c r="F1182" s="95">
        <v>219.22</v>
      </c>
      <c r="G1182" s="95">
        <v>219.22</v>
      </c>
      <c r="H1182" s="6" t="s">
        <v>424</v>
      </c>
    </row>
    <row r="1183" spans="1:8">
      <c r="A1183" s="90"/>
      <c r="B1183" s="91" t="s">
        <v>1234</v>
      </c>
      <c r="C1183" s="92" t="s">
        <v>28</v>
      </c>
      <c r="D1183" s="93">
        <v>219.22</v>
      </c>
      <c r="E1183" s="94">
        <v>1</v>
      </c>
      <c r="F1183" s="95">
        <v>219.22</v>
      </c>
      <c r="G1183" s="95"/>
      <c r="H1183" s="6"/>
    </row>
    <row r="1184" spans="1:8">
      <c r="A1184" s="90" t="s">
        <v>333</v>
      </c>
      <c r="B1184" s="91" t="s">
        <v>334</v>
      </c>
      <c r="C1184" s="92" t="s">
        <v>28</v>
      </c>
      <c r="D1184" s="93">
        <v>1</v>
      </c>
      <c r="E1184" s="94"/>
      <c r="F1184" s="95">
        <v>179.46</v>
      </c>
      <c r="G1184" s="95">
        <v>179.46</v>
      </c>
      <c r="H1184" s="6" t="s">
        <v>424</v>
      </c>
    </row>
    <row r="1185" spans="1:8">
      <c r="A1185" s="90"/>
      <c r="B1185" s="91" t="s">
        <v>1232</v>
      </c>
      <c r="C1185" s="92" t="s">
        <v>28</v>
      </c>
      <c r="D1185" s="93">
        <v>179.46</v>
      </c>
      <c r="E1185" s="94">
        <v>1</v>
      </c>
      <c r="F1185" s="95">
        <v>179.46</v>
      </c>
      <c r="G1185" s="95"/>
      <c r="H1185" s="6"/>
    </row>
    <row r="1186" spans="1:8">
      <c r="A1186" s="90" t="s">
        <v>347</v>
      </c>
      <c r="B1186" s="91" t="s">
        <v>348</v>
      </c>
      <c r="C1186" s="92" t="s">
        <v>28</v>
      </c>
      <c r="D1186" s="93">
        <v>1</v>
      </c>
      <c r="E1186" s="94"/>
      <c r="F1186" s="95">
        <v>93.41</v>
      </c>
      <c r="G1186" s="95">
        <v>93.41</v>
      </c>
      <c r="H1186" s="6" t="s">
        <v>424</v>
      </c>
    </row>
    <row r="1187" spans="1:8">
      <c r="A1187" s="90"/>
      <c r="B1187" s="91" t="s">
        <v>1239</v>
      </c>
      <c r="C1187" s="92" t="s">
        <v>28</v>
      </c>
      <c r="D1187" s="93">
        <v>93.41</v>
      </c>
      <c r="E1187" s="94">
        <v>1</v>
      </c>
      <c r="F1187" s="95">
        <v>93.41</v>
      </c>
      <c r="G1187" s="95"/>
      <c r="H1187" s="6"/>
    </row>
    <row r="1188" spans="1:8">
      <c r="A1188" s="90" t="s">
        <v>345</v>
      </c>
      <c r="B1188" s="91" t="s">
        <v>346</v>
      </c>
      <c r="C1188" s="92" t="s">
        <v>28</v>
      </c>
      <c r="D1188" s="93">
        <v>1</v>
      </c>
      <c r="E1188" s="94"/>
      <c r="F1188" s="95">
        <v>278.54000000000002</v>
      </c>
      <c r="G1188" s="95">
        <v>278.54000000000002</v>
      </c>
      <c r="H1188" s="6" t="s">
        <v>424</v>
      </c>
    </row>
    <row r="1189" spans="1:8">
      <c r="A1189" s="90"/>
      <c r="B1189" s="91" t="s">
        <v>1238</v>
      </c>
      <c r="C1189" s="92" t="s">
        <v>28</v>
      </c>
      <c r="D1189" s="93">
        <v>278.54000000000002</v>
      </c>
      <c r="E1189" s="94">
        <v>1</v>
      </c>
      <c r="F1189" s="95">
        <v>278.54000000000002</v>
      </c>
      <c r="G1189" s="95"/>
      <c r="H1189" s="6"/>
    </row>
    <row r="1190" spans="1:8">
      <c r="A1190" s="90" t="s">
        <v>343</v>
      </c>
      <c r="B1190" s="91" t="s">
        <v>344</v>
      </c>
      <c r="C1190" s="92" t="s">
        <v>28</v>
      </c>
      <c r="D1190" s="93">
        <v>1</v>
      </c>
      <c r="E1190" s="94"/>
      <c r="F1190" s="95">
        <v>659.32</v>
      </c>
      <c r="G1190" s="95">
        <v>659.32</v>
      </c>
      <c r="H1190" s="6" t="s">
        <v>424</v>
      </c>
    </row>
    <row r="1191" spans="1:8">
      <c r="A1191" s="90"/>
      <c r="B1191" s="91" t="s">
        <v>1237</v>
      </c>
      <c r="C1191" s="92" t="s">
        <v>28</v>
      </c>
      <c r="D1191" s="93">
        <v>659.32</v>
      </c>
      <c r="E1191" s="94">
        <v>1</v>
      </c>
      <c r="F1191" s="95">
        <v>659.32</v>
      </c>
      <c r="G1191" s="95"/>
      <c r="H1191" s="6"/>
    </row>
    <row r="1192" spans="1:8">
      <c r="A1192" s="90" t="s">
        <v>349</v>
      </c>
      <c r="B1192" s="91" t="s">
        <v>350</v>
      </c>
      <c r="C1192" s="92" t="s">
        <v>28</v>
      </c>
      <c r="D1192" s="93">
        <v>1</v>
      </c>
      <c r="E1192" s="94"/>
      <c r="F1192" s="95">
        <v>922.15</v>
      </c>
      <c r="G1192" s="95">
        <v>922.15</v>
      </c>
      <c r="H1192" s="6" t="s">
        <v>424</v>
      </c>
    </row>
    <row r="1193" spans="1:8">
      <c r="A1193" s="90"/>
      <c r="B1193" s="91" t="s">
        <v>1240</v>
      </c>
      <c r="C1193" s="92" t="s">
        <v>28</v>
      </c>
      <c r="D1193" s="93">
        <v>922.15</v>
      </c>
      <c r="E1193" s="94">
        <v>1</v>
      </c>
      <c r="F1193" s="95">
        <v>922.15</v>
      </c>
      <c r="G1193" s="95"/>
      <c r="H1193" s="6"/>
    </row>
    <row r="1194" spans="1:8">
      <c r="A1194" s="90" t="s">
        <v>471</v>
      </c>
      <c r="B1194" s="91" t="s">
        <v>472</v>
      </c>
      <c r="C1194" s="92" t="s">
        <v>28</v>
      </c>
      <c r="D1194" s="93">
        <v>1</v>
      </c>
      <c r="E1194" s="94"/>
      <c r="F1194" s="95">
        <v>1062</v>
      </c>
      <c r="G1194" s="95">
        <v>1062</v>
      </c>
      <c r="H1194" s="6" t="s">
        <v>424</v>
      </c>
    </row>
    <row r="1195" spans="1:8">
      <c r="A1195" s="90"/>
      <c r="B1195" s="91" t="s">
        <v>1281</v>
      </c>
      <c r="C1195" s="92" t="s">
        <v>28</v>
      </c>
      <c r="D1195" s="93">
        <v>1062</v>
      </c>
      <c r="E1195" s="94">
        <v>1</v>
      </c>
      <c r="F1195" s="95">
        <v>1062</v>
      </c>
      <c r="G1195" s="95"/>
      <c r="H1195" s="6"/>
    </row>
    <row r="1196" spans="1:8">
      <c r="A1196" s="90" t="s">
        <v>473</v>
      </c>
      <c r="B1196" s="91" t="s">
        <v>474</v>
      </c>
      <c r="C1196" s="92" t="s">
        <v>28</v>
      </c>
      <c r="D1196" s="93">
        <v>2</v>
      </c>
      <c r="E1196" s="94"/>
      <c r="F1196" s="95">
        <v>208</v>
      </c>
      <c r="G1196" s="95">
        <v>416</v>
      </c>
      <c r="H1196" s="6" t="s">
        <v>424</v>
      </c>
    </row>
    <row r="1197" spans="1:8">
      <c r="A1197" s="90"/>
      <c r="B1197" s="91" t="s">
        <v>1282</v>
      </c>
      <c r="C1197" s="92" t="s">
        <v>28</v>
      </c>
      <c r="D1197" s="93">
        <v>208</v>
      </c>
      <c r="E1197" s="94">
        <v>1</v>
      </c>
      <c r="F1197" s="95">
        <v>208</v>
      </c>
      <c r="G1197" s="95"/>
      <c r="H1197" s="6"/>
    </row>
    <row r="1198" spans="1:8">
      <c r="A1198" s="90" t="s">
        <v>475</v>
      </c>
      <c r="B1198" s="91" t="s">
        <v>476</v>
      </c>
      <c r="C1198" s="92" t="s">
        <v>28</v>
      </c>
      <c r="D1198" s="93">
        <v>1</v>
      </c>
      <c r="E1198" s="94"/>
      <c r="F1198" s="95">
        <v>408</v>
      </c>
      <c r="G1198" s="95">
        <v>408</v>
      </c>
      <c r="H1198" s="6" t="s">
        <v>424</v>
      </c>
    </row>
    <row r="1199" spans="1:8">
      <c r="A1199" s="90"/>
      <c r="B1199" s="91" t="s">
        <v>1283</v>
      </c>
      <c r="C1199" s="92" t="s">
        <v>28</v>
      </c>
      <c r="D1199" s="93">
        <v>408</v>
      </c>
      <c r="E1199" s="94">
        <v>1</v>
      </c>
      <c r="F1199" s="95">
        <v>408</v>
      </c>
      <c r="G1199" s="95"/>
      <c r="H1199" s="6"/>
    </row>
    <row r="1200" spans="1:8">
      <c r="A1200" s="78"/>
      <c r="B1200" s="79" t="s">
        <v>477</v>
      </c>
      <c r="C1200" s="80"/>
      <c r="D1200" s="81"/>
      <c r="E1200" s="82"/>
      <c r="F1200" s="83"/>
      <c r="G1200" s="83">
        <f>G1201+G1305</f>
        <v>75079.290000000008</v>
      </c>
      <c r="H1200" s="4" t="s">
        <v>478</v>
      </c>
    </row>
    <row r="1201" spans="1:8">
      <c r="A1201" s="96"/>
      <c r="B1201" s="97" t="s">
        <v>162</v>
      </c>
      <c r="C1201" s="98"/>
      <c r="D1201" s="99"/>
      <c r="E1201" s="100"/>
      <c r="F1201" s="101"/>
      <c r="G1201" s="101">
        <f>G1202+G1210+G1232+G1285+G1291</f>
        <v>66866.260000000009</v>
      </c>
      <c r="H1201" s="7" t="s">
        <v>479</v>
      </c>
    </row>
    <row r="1202" spans="1:8">
      <c r="A1202" s="84"/>
      <c r="B1202" s="85" t="s">
        <v>278</v>
      </c>
      <c r="C1202" s="86"/>
      <c r="D1202" s="87"/>
      <c r="E1202" s="88"/>
      <c r="F1202" s="89"/>
      <c r="G1202" s="89">
        <v>1237.68</v>
      </c>
      <c r="H1202" s="5" t="s">
        <v>480</v>
      </c>
    </row>
    <row r="1203" spans="1:8">
      <c r="A1203" s="90" t="s">
        <v>280</v>
      </c>
      <c r="B1203" s="91" t="s">
        <v>281</v>
      </c>
      <c r="C1203" s="92" t="s">
        <v>282</v>
      </c>
      <c r="D1203" s="93">
        <v>316</v>
      </c>
      <c r="E1203" s="94"/>
      <c r="F1203" s="95">
        <v>1.35</v>
      </c>
      <c r="G1203" s="95">
        <v>426.6</v>
      </c>
      <c r="H1203" s="6" t="s">
        <v>480</v>
      </c>
    </row>
    <row r="1204" spans="1:8">
      <c r="A1204" s="90"/>
      <c r="B1204" s="91" t="s">
        <v>1183</v>
      </c>
      <c r="C1204" s="92" t="s">
        <v>224</v>
      </c>
      <c r="D1204" s="93">
        <v>21.08</v>
      </c>
      <c r="E1204" s="94">
        <v>0.03</v>
      </c>
      <c r="F1204" s="95">
        <v>0.63239999999999996</v>
      </c>
      <c r="G1204" s="95"/>
      <c r="H1204" s="6"/>
    </row>
    <row r="1205" spans="1:8">
      <c r="A1205" s="90"/>
      <c r="B1205" s="91" t="s">
        <v>1009</v>
      </c>
      <c r="C1205" s="92" t="s">
        <v>224</v>
      </c>
      <c r="D1205" s="93">
        <v>12.04</v>
      </c>
      <c r="E1205" s="94">
        <v>0.06</v>
      </c>
      <c r="F1205" s="95">
        <v>0.72240000000000004</v>
      </c>
      <c r="G1205" s="95"/>
      <c r="H1205" s="6"/>
    </row>
    <row r="1206" spans="1:8">
      <c r="A1206" s="90" t="s">
        <v>405</v>
      </c>
      <c r="B1206" s="91" t="s">
        <v>406</v>
      </c>
      <c r="C1206" s="92" t="s">
        <v>28</v>
      </c>
      <c r="D1206" s="93">
        <v>2</v>
      </c>
      <c r="E1206" s="94"/>
      <c r="F1206" s="95">
        <v>405.54</v>
      </c>
      <c r="G1206" s="95">
        <v>811.08</v>
      </c>
      <c r="H1206" s="6" t="s">
        <v>480</v>
      </c>
    </row>
    <row r="1207" spans="1:8">
      <c r="A1207" s="90"/>
      <c r="B1207" s="91" t="s">
        <v>1140</v>
      </c>
      <c r="C1207" s="92" t="s">
        <v>1023</v>
      </c>
      <c r="D1207" s="93">
        <v>123.82</v>
      </c>
      <c r="E1207" s="94">
        <v>2.4</v>
      </c>
      <c r="F1207" s="95">
        <v>297.16800000000001</v>
      </c>
      <c r="G1207" s="95"/>
      <c r="H1207" s="6"/>
    </row>
    <row r="1208" spans="1:8">
      <c r="A1208" s="90"/>
      <c r="B1208" s="91" t="s">
        <v>1183</v>
      </c>
      <c r="C1208" s="92" t="s">
        <v>224</v>
      </c>
      <c r="D1208" s="93">
        <v>21.08</v>
      </c>
      <c r="E1208" s="94">
        <v>2.4</v>
      </c>
      <c r="F1208" s="95">
        <v>50.591999999999999</v>
      </c>
      <c r="G1208" s="95"/>
      <c r="H1208" s="6"/>
    </row>
    <row r="1209" spans="1:8">
      <c r="A1209" s="90"/>
      <c r="B1209" s="91" t="s">
        <v>1009</v>
      </c>
      <c r="C1209" s="92" t="s">
        <v>224</v>
      </c>
      <c r="D1209" s="93">
        <v>12.04</v>
      </c>
      <c r="E1209" s="94">
        <v>4.8</v>
      </c>
      <c r="F1209" s="95">
        <v>57.792000000000002</v>
      </c>
      <c r="G1209" s="95"/>
      <c r="H1209" s="6"/>
    </row>
    <row r="1210" spans="1:8">
      <c r="A1210" s="84"/>
      <c r="B1210" s="85" t="s">
        <v>43</v>
      </c>
      <c r="C1210" s="86"/>
      <c r="D1210" s="87"/>
      <c r="E1210" s="88"/>
      <c r="F1210" s="89"/>
      <c r="G1210" s="89">
        <v>4402.08</v>
      </c>
      <c r="H1210" s="5" t="s">
        <v>481</v>
      </c>
    </row>
    <row r="1211" spans="1:8">
      <c r="A1211" s="90" t="s">
        <v>176</v>
      </c>
      <c r="B1211" s="91" t="s">
        <v>177</v>
      </c>
      <c r="C1211" s="92" t="s">
        <v>47</v>
      </c>
      <c r="D1211" s="93">
        <v>28</v>
      </c>
      <c r="E1211" s="94"/>
      <c r="F1211" s="95">
        <v>47.63</v>
      </c>
      <c r="G1211" s="95">
        <v>1333.64</v>
      </c>
      <c r="H1211" s="6" t="s">
        <v>481</v>
      </c>
    </row>
    <row r="1212" spans="1:8">
      <c r="A1212" s="90"/>
      <c r="B1212" s="91" t="s">
        <v>1009</v>
      </c>
      <c r="C1212" s="92" t="s">
        <v>224</v>
      </c>
      <c r="D1212" s="93">
        <v>12.04</v>
      </c>
      <c r="E1212" s="94">
        <v>3.956</v>
      </c>
      <c r="F1212" s="95">
        <v>47.630240000000001</v>
      </c>
      <c r="G1212" s="95"/>
      <c r="H1212" s="6"/>
    </row>
    <row r="1213" spans="1:8">
      <c r="A1213" s="90" t="s">
        <v>178</v>
      </c>
      <c r="B1213" s="91" t="s">
        <v>179</v>
      </c>
      <c r="C1213" s="92" t="s">
        <v>47</v>
      </c>
      <c r="D1213" s="93">
        <v>159</v>
      </c>
      <c r="E1213" s="94"/>
      <c r="F1213" s="95">
        <v>8.73</v>
      </c>
      <c r="G1213" s="95">
        <v>1388.07</v>
      </c>
      <c r="H1213" s="6" t="s">
        <v>481</v>
      </c>
    </row>
    <row r="1214" spans="1:8">
      <c r="A1214" s="90"/>
      <c r="B1214" s="91" t="s">
        <v>1100</v>
      </c>
      <c r="C1214" s="92" t="s">
        <v>1023</v>
      </c>
      <c r="D1214" s="93">
        <v>85.04</v>
      </c>
      <c r="E1214" s="94">
        <v>6.6000000000000003E-2</v>
      </c>
      <c r="F1214" s="95">
        <v>5.6126399999999999</v>
      </c>
      <c r="G1214" s="95"/>
      <c r="H1214" s="6"/>
    </row>
    <row r="1215" spans="1:8">
      <c r="A1215" s="90"/>
      <c r="B1215" s="91" t="s">
        <v>1101</v>
      </c>
      <c r="C1215" s="92" t="s">
        <v>1025</v>
      </c>
      <c r="D1215" s="93">
        <v>30.52</v>
      </c>
      <c r="E1215" s="94">
        <v>4.9000000000000002E-2</v>
      </c>
      <c r="F1215" s="95">
        <v>1.4954799999999999</v>
      </c>
      <c r="G1215" s="95"/>
      <c r="H1215" s="6"/>
    </row>
    <row r="1216" spans="1:8">
      <c r="A1216" s="90"/>
      <c r="B1216" s="91" t="s">
        <v>1009</v>
      </c>
      <c r="C1216" s="92" t="s">
        <v>224</v>
      </c>
      <c r="D1216" s="93">
        <v>12.04</v>
      </c>
      <c r="E1216" s="94">
        <v>0.13600000000000001</v>
      </c>
      <c r="F1216" s="95">
        <v>1.63744</v>
      </c>
      <c r="G1216" s="95"/>
      <c r="H1216" s="6"/>
    </row>
    <row r="1217" spans="1:8">
      <c r="A1217" s="90" t="s">
        <v>184</v>
      </c>
      <c r="B1217" s="91" t="s">
        <v>185</v>
      </c>
      <c r="C1217" s="92" t="s">
        <v>47</v>
      </c>
      <c r="D1217" s="93">
        <v>32</v>
      </c>
      <c r="E1217" s="94"/>
      <c r="F1217" s="95">
        <v>17.690000000000001</v>
      </c>
      <c r="G1217" s="95">
        <v>566.08000000000004</v>
      </c>
      <c r="H1217" s="6" t="s">
        <v>481</v>
      </c>
    </row>
    <row r="1218" spans="1:8">
      <c r="A1218" s="90"/>
      <c r="B1218" s="91" t="s">
        <v>1114</v>
      </c>
      <c r="C1218" s="92" t="s">
        <v>1023</v>
      </c>
      <c r="D1218" s="93">
        <v>144.58000000000001</v>
      </c>
      <c r="E1218" s="94">
        <v>6.0000000000000001E-3</v>
      </c>
      <c r="F1218" s="95">
        <v>0.86748000000000003</v>
      </c>
      <c r="G1218" s="95"/>
      <c r="H1218" s="6"/>
    </row>
    <row r="1219" spans="1:8">
      <c r="A1219" s="90"/>
      <c r="B1219" s="91" t="s">
        <v>1115</v>
      </c>
      <c r="C1219" s="92" t="s">
        <v>1025</v>
      </c>
      <c r="D1219" s="93">
        <v>27.26</v>
      </c>
      <c r="E1219" s="94">
        <v>3.0000000000000001E-3</v>
      </c>
      <c r="F1219" s="95">
        <v>8.1780000000000005E-2</v>
      </c>
      <c r="G1219" s="95"/>
      <c r="H1219" s="6"/>
    </row>
    <row r="1220" spans="1:8">
      <c r="A1220" s="90"/>
      <c r="B1220" s="91" t="s">
        <v>1009</v>
      </c>
      <c r="C1220" s="92" t="s">
        <v>224</v>
      </c>
      <c r="D1220" s="93">
        <v>12.04</v>
      </c>
      <c r="E1220" s="94">
        <v>0.65900000000000003</v>
      </c>
      <c r="F1220" s="95">
        <v>7.9343599999999999</v>
      </c>
      <c r="G1220" s="95"/>
      <c r="H1220" s="6"/>
    </row>
    <row r="1221" spans="1:8">
      <c r="A1221" s="90"/>
      <c r="B1221" s="91" t="s">
        <v>1116</v>
      </c>
      <c r="C1221" s="92" t="s">
        <v>1023</v>
      </c>
      <c r="D1221" s="93">
        <v>18.29</v>
      </c>
      <c r="E1221" s="94">
        <v>0.27400000000000002</v>
      </c>
      <c r="F1221" s="95">
        <v>5.0114599999999996</v>
      </c>
      <c r="G1221" s="95"/>
      <c r="H1221" s="6"/>
    </row>
    <row r="1222" spans="1:8">
      <c r="A1222" s="90"/>
      <c r="B1222" s="91" t="s">
        <v>1117</v>
      </c>
      <c r="C1222" s="92" t="s">
        <v>1025</v>
      </c>
      <c r="D1222" s="93">
        <v>15.01</v>
      </c>
      <c r="E1222" s="94">
        <v>0.254</v>
      </c>
      <c r="F1222" s="95">
        <v>3.8125399999999998</v>
      </c>
      <c r="G1222" s="95"/>
      <c r="H1222" s="6"/>
    </row>
    <row r="1223" spans="1:8">
      <c r="A1223" s="90" t="s">
        <v>186</v>
      </c>
      <c r="B1223" s="91" t="s">
        <v>187</v>
      </c>
      <c r="C1223" s="92" t="s">
        <v>47</v>
      </c>
      <c r="D1223" s="93">
        <v>201.5</v>
      </c>
      <c r="E1223" s="94"/>
      <c r="F1223" s="95">
        <v>1.45</v>
      </c>
      <c r="G1223" s="95">
        <v>292.17</v>
      </c>
      <c r="H1223" s="6" t="s">
        <v>481</v>
      </c>
    </row>
    <row r="1224" spans="1:8">
      <c r="A1224" s="90"/>
      <c r="B1224" s="91" t="s">
        <v>1118</v>
      </c>
      <c r="C1224" s="92" t="s">
        <v>1023</v>
      </c>
      <c r="D1224" s="93">
        <v>146.13999999999999</v>
      </c>
      <c r="E1224" s="94">
        <v>3.0000000000000001E-3</v>
      </c>
      <c r="F1224" s="95">
        <v>0.43841999999999998</v>
      </c>
      <c r="G1224" s="95"/>
      <c r="H1224" s="6"/>
    </row>
    <row r="1225" spans="1:8">
      <c r="A1225" s="90"/>
      <c r="B1225" s="91" t="s">
        <v>1119</v>
      </c>
      <c r="C1225" s="92" t="s">
        <v>1023</v>
      </c>
      <c r="D1225" s="93">
        <v>116.56</v>
      </c>
      <c r="E1225" s="94">
        <v>8.0000000000000002E-3</v>
      </c>
      <c r="F1225" s="95">
        <v>0.93247999999999998</v>
      </c>
      <c r="G1225" s="95"/>
      <c r="H1225" s="6"/>
    </row>
    <row r="1226" spans="1:8">
      <c r="A1226" s="90"/>
      <c r="B1226" s="91" t="s">
        <v>1009</v>
      </c>
      <c r="C1226" s="92" t="s">
        <v>224</v>
      </c>
      <c r="D1226" s="93">
        <v>12.04</v>
      </c>
      <c r="E1226" s="94">
        <v>8.0000000000000002E-3</v>
      </c>
      <c r="F1226" s="95">
        <v>9.6320000000000003E-2</v>
      </c>
      <c r="G1226" s="95"/>
      <c r="H1226" s="6"/>
    </row>
    <row r="1227" spans="1:8">
      <c r="A1227" s="90" t="s">
        <v>188</v>
      </c>
      <c r="B1227" s="91" t="s">
        <v>189</v>
      </c>
      <c r="C1227" s="92" t="s">
        <v>47</v>
      </c>
      <c r="D1227" s="93">
        <v>201.5</v>
      </c>
      <c r="E1227" s="94"/>
      <c r="F1227" s="95">
        <v>3.33</v>
      </c>
      <c r="G1227" s="95">
        <v>671</v>
      </c>
      <c r="H1227" s="6" t="s">
        <v>481</v>
      </c>
    </row>
    <row r="1228" spans="1:8">
      <c r="A1228" s="90"/>
      <c r="B1228" s="91" t="s">
        <v>1118</v>
      </c>
      <c r="C1228" s="92" t="s">
        <v>1023</v>
      </c>
      <c r="D1228" s="93">
        <v>146.13999999999999</v>
      </c>
      <c r="E1228" s="94">
        <v>2.2800000000000001E-2</v>
      </c>
      <c r="F1228" s="95">
        <v>3.3319920000000001</v>
      </c>
      <c r="G1228" s="95"/>
      <c r="H1228" s="6"/>
    </row>
    <row r="1229" spans="1:8">
      <c r="A1229" s="90" t="s">
        <v>190</v>
      </c>
      <c r="B1229" s="91" t="s">
        <v>191</v>
      </c>
      <c r="C1229" s="92" t="s">
        <v>47</v>
      </c>
      <c r="D1229" s="93">
        <v>201.5</v>
      </c>
      <c r="E1229" s="94"/>
      <c r="F1229" s="95">
        <v>0.75</v>
      </c>
      <c r="G1229" s="95">
        <v>151.12</v>
      </c>
      <c r="H1229" s="6" t="s">
        <v>481</v>
      </c>
    </row>
    <row r="1230" spans="1:8">
      <c r="A1230" s="90"/>
      <c r="B1230" s="91" t="s">
        <v>1120</v>
      </c>
      <c r="C1230" s="92" t="s">
        <v>1023</v>
      </c>
      <c r="D1230" s="93">
        <v>152.15</v>
      </c>
      <c r="E1230" s="94">
        <v>2.9867000000000001E-3</v>
      </c>
      <c r="F1230" s="95">
        <v>0.454426</v>
      </c>
      <c r="G1230" s="95"/>
      <c r="H1230" s="6"/>
    </row>
    <row r="1231" spans="1:8">
      <c r="A1231" s="90"/>
      <c r="B1231" s="91" t="s">
        <v>1009</v>
      </c>
      <c r="C1231" s="92" t="s">
        <v>224</v>
      </c>
      <c r="D1231" s="93">
        <v>12.04</v>
      </c>
      <c r="E1231" s="94">
        <v>2.5499999999999998E-2</v>
      </c>
      <c r="F1231" s="95">
        <v>0.30702000000000002</v>
      </c>
      <c r="G1231" s="95"/>
      <c r="H1231" s="6"/>
    </row>
    <row r="1232" spans="1:8">
      <c r="A1232" s="84"/>
      <c r="B1232" s="85" t="s">
        <v>200</v>
      </c>
      <c r="C1232" s="86"/>
      <c r="D1232" s="87"/>
      <c r="E1232" s="88"/>
      <c r="F1232" s="89"/>
      <c r="G1232" s="89">
        <f>SUM(G1233:G1284)</f>
        <v>51603.83</v>
      </c>
      <c r="H1232" s="5" t="s">
        <v>482</v>
      </c>
    </row>
    <row r="1233" spans="1:8">
      <c r="A1233" s="90" t="s">
        <v>294</v>
      </c>
      <c r="B1233" s="91" t="s">
        <v>295</v>
      </c>
      <c r="C1233" s="92" t="s">
        <v>19</v>
      </c>
      <c r="D1233" s="93">
        <v>197</v>
      </c>
      <c r="E1233" s="94"/>
      <c r="F1233" s="95">
        <v>44.31</v>
      </c>
      <c r="G1233" s="95">
        <v>8729.07</v>
      </c>
      <c r="H1233" s="6" t="s">
        <v>482</v>
      </c>
    </row>
    <row r="1234" spans="1:8">
      <c r="A1234" s="90"/>
      <c r="B1234" s="91" t="s">
        <v>1198</v>
      </c>
      <c r="C1234" s="92" t="s">
        <v>1199</v>
      </c>
      <c r="D1234" s="93">
        <v>5.67</v>
      </c>
      <c r="E1234" s="94">
        <v>0.01</v>
      </c>
      <c r="F1234" s="95">
        <v>5.67E-2</v>
      </c>
      <c r="G1234" s="95"/>
      <c r="H1234" s="6"/>
    </row>
    <row r="1235" spans="1:8">
      <c r="A1235" s="90"/>
      <c r="B1235" s="91" t="s">
        <v>1200</v>
      </c>
      <c r="C1235" s="92" t="s">
        <v>40</v>
      </c>
      <c r="D1235" s="93">
        <v>7.8</v>
      </c>
      <c r="E1235" s="94">
        <v>0.19600000000000001</v>
      </c>
      <c r="F1235" s="95">
        <v>1.5287999999999999</v>
      </c>
      <c r="G1235" s="95"/>
      <c r="H1235" s="6"/>
    </row>
    <row r="1236" spans="1:8">
      <c r="A1236" s="90"/>
      <c r="B1236" s="91" t="s">
        <v>1201</v>
      </c>
      <c r="C1236" s="92" t="s">
        <v>40</v>
      </c>
      <c r="D1236" s="93">
        <v>12</v>
      </c>
      <c r="E1236" s="94">
        <v>0.39300000000000002</v>
      </c>
      <c r="F1236" s="95">
        <v>4.7160000000000002</v>
      </c>
      <c r="G1236" s="95"/>
      <c r="H1236" s="6"/>
    </row>
    <row r="1237" spans="1:8">
      <c r="A1237" s="90"/>
      <c r="B1237" s="91" t="s">
        <v>1202</v>
      </c>
      <c r="C1237" s="92" t="s">
        <v>40</v>
      </c>
      <c r="D1237" s="93">
        <v>3</v>
      </c>
      <c r="E1237" s="94">
        <v>0.78500000000000003</v>
      </c>
      <c r="F1237" s="95">
        <v>2.355</v>
      </c>
      <c r="G1237" s="95"/>
      <c r="H1237" s="6"/>
    </row>
    <row r="1238" spans="1:8">
      <c r="A1238" s="90"/>
      <c r="B1238" s="91" t="s">
        <v>1203</v>
      </c>
      <c r="C1238" s="92" t="s">
        <v>1007</v>
      </c>
      <c r="D1238" s="93">
        <v>9.9499999999999993</v>
      </c>
      <c r="E1238" s="94">
        <v>1.9E-2</v>
      </c>
      <c r="F1238" s="95">
        <v>0.18905</v>
      </c>
      <c r="G1238" s="95"/>
      <c r="H1238" s="6"/>
    </row>
    <row r="1239" spans="1:8">
      <c r="A1239" s="90"/>
      <c r="B1239" s="91" t="s">
        <v>1089</v>
      </c>
      <c r="C1239" s="92" t="s">
        <v>224</v>
      </c>
      <c r="D1239" s="93">
        <v>13.33</v>
      </c>
      <c r="E1239" s="94">
        <v>0.159</v>
      </c>
      <c r="F1239" s="95">
        <v>2.1194700000000002</v>
      </c>
      <c r="G1239" s="95"/>
      <c r="H1239" s="6"/>
    </row>
    <row r="1240" spans="1:8">
      <c r="A1240" s="90"/>
      <c r="B1240" s="91" t="s">
        <v>1008</v>
      </c>
      <c r="C1240" s="92" t="s">
        <v>224</v>
      </c>
      <c r="D1240" s="93">
        <v>16.73</v>
      </c>
      <c r="E1240" s="94">
        <v>0.86599999999999999</v>
      </c>
      <c r="F1240" s="95">
        <v>14.48818</v>
      </c>
      <c r="G1240" s="95"/>
      <c r="H1240" s="6"/>
    </row>
    <row r="1241" spans="1:8">
      <c r="A1241" s="90"/>
      <c r="B1241" s="91" t="s">
        <v>1204</v>
      </c>
      <c r="C1241" s="92" t="s">
        <v>19</v>
      </c>
      <c r="D1241" s="93">
        <v>71.91</v>
      </c>
      <c r="E1241" s="94">
        <v>0.26300000000000001</v>
      </c>
      <c r="F1241" s="95">
        <v>18.912330000000001</v>
      </c>
      <c r="G1241" s="95"/>
      <c r="H1241" s="6"/>
    </row>
    <row r="1242" spans="1:8">
      <c r="A1242" s="90" t="s">
        <v>483</v>
      </c>
      <c r="B1242" s="91" t="s">
        <v>484</v>
      </c>
      <c r="C1242" s="92" t="s">
        <v>47</v>
      </c>
      <c r="D1242" s="93">
        <v>47</v>
      </c>
      <c r="E1242" s="94"/>
      <c r="F1242" s="95">
        <v>400.36</v>
      </c>
      <c r="G1242" s="95">
        <f>D1242*F1242</f>
        <v>18816.920000000002</v>
      </c>
      <c r="H1242" s="6" t="s">
        <v>482</v>
      </c>
    </row>
    <row r="1243" spans="1:8">
      <c r="A1243" s="90"/>
      <c r="B1243" s="91" t="s">
        <v>1284</v>
      </c>
      <c r="C1243" s="92" t="s">
        <v>47</v>
      </c>
      <c r="D1243" s="93">
        <v>275.69</v>
      </c>
      <c r="E1243" s="94">
        <v>1.02</v>
      </c>
      <c r="F1243" s="95">
        <v>281.2038</v>
      </c>
      <c r="G1243" s="95"/>
      <c r="H1243" s="6"/>
    </row>
    <row r="1244" spans="1:8">
      <c r="A1244" s="90"/>
      <c r="B1244" s="91" t="s">
        <v>1213</v>
      </c>
      <c r="C1244" s="92" t="s">
        <v>47</v>
      </c>
      <c r="D1244" s="93">
        <v>116.82</v>
      </c>
      <c r="E1244" s="94">
        <v>1.02</v>
      </c>
      <c r="F1244" s="95">
        <f>D1244*E1244</f>
        <v>119.15639999999999</v>
      </c>
      <c r="G1244" s="95"/>
      <c r="H1244" s="6"/>
    </row>
    <row r="1245" spans="1:8">
      <c r="A1245" s="90" t="s">
        <v>302</v>
      </c>
      <c r="B1245" s="91" t="s">
        <v>303</v>
      </c>
      <c r="C1245" s="92" t="s">
        <v>47</v>
      </c>
      <c r="D1245" s="93">
        <v>5.5</v>
      </c>
      <c r="E1245" s="94"/>
      <c r="F1245" s="95">
        <v>284.3</v>
      </c>
      <c r="G1245" s="95">
        <v>1563.65</v>
      </c>
      <c r="H1245" s="6" t="s">
        <v>482</v>
      </c>
    </row>
    <row r="1246" spans="1:8">
      <c r="A1246" s="90"/>
      <c r="B1246" s="91" t="s">
        <v>1060</v>
      </c>
      <c r="C1246" s="92" t="s">
        <v>1059</v>
      </c>
      <c r="D1246" s="93">
        <v>60</v>
      </c>
      <c r="E1246" s="94">
        <v>0.88600000000000001</v>
      </c>
      <c r="F1246" s="95">
        <v>53.16</v>
      </c>
      <c r="G1246" s="95"/>
      <c r="H1246" s="6"/>
    </row>
    <row r="1247" spans="1:8">
      <c r="A1247" s="90"/>
      <c r="B1247" s="91" t="s">
        <v>1063</v>
      </c>
      <c r="C1247" s="92" t="s">
        <v>1007</v>
      </c>
      <c r="D1247" s="93">
        <v>0.35</v>
      </c>
      <c r="E1247" s="94">
        <v>218.84</v>
      </c>
      <c r="F1247" s="95">
        <v>76.593999999999994</v>
      </c>
      <c r="G1247" s="95"/>
      <c r="H1247" s="6"/>
    </row>
    <row r="1248" spans="1:8">
      <c r="A1248" s="90"/>
      <c r="B1248" s="91" t="s">
        <v>1149</v>
      </c>
      <c r="C1248" s="92" t="s">
        <v>1059</v>
      </c>
      <c r="D1248" s="93">
        <v>53.6</v>
      </c>
      <c r="E1248" s="94">
        <v>0.59699999999999998</v>
      </c>
      <c r="F1248" s="95">
        <v>31.999199999999998</v>
      </c>
      <c r="G1248" s="95"/>
      <c r="H1248" s="6"/>
    </row>
    <row r="1249" spans="1:8">
      <c r="A1249" s="90"/>
      <c r="B1249" s="91" t="s">
        <v>1009</v>
      </c>
      <c r="C1249" s="92" t="s">
        <v>224</v>
      </c>
      <c r="D1249" s="93">
        <v>12.04</v>
      </c>
      <c r="E1249" s="94">
        <v>10.18</v>
      </c>
      <c r="F1249" s="95">
        <v>122.5672</v>
      </c>
      <c r="G1249" s="95"/>
      <c r="H1249" s="6"/>
    </row>
    <row r="1250" spans="1:8">
      <c r="A1250" s="90" t="s">
        <v>304</v>
      </c>
      <c r="B1250" s="91" t="s">
        <v>305</v>
      </c>
      <c r="C1250" s="92" t="s">
        <v>47</v>
      </c>
      <c r="D1250" s="93">
        <v>5.5</v>
      </c>
      <c r="E1250" s="94"/>
      <c r="F1250" s="95">
        <v>82.35</v>
      </c>
      <c r="G1250" s="95">
        <v>452.92</v>
      </c>
      <c r="H1250" s="6" t="s">
        <v>482</v>
      </c>
    </row>
    <row r="1251" spans="1:8">
      <c r="A1251" s="90"/>
      <c r="B1251" s="91" t="s">
        <v>1067</v>
      </c>
      <c r="C1251" s="92" t="s">
        <v>224</v>
      </c>
      <c r="D1251" s="93">
        <v>16.84</v>
      </c>
      <c r="E1251" s="94">
        <v>1.65</v>
      </c>
      <c r="F1251" s="95">
        <v>27.786000000000001</v>
      </c>
      <c r="G1251" s="95"/>
      <c r="H1251" s="6"/>
    </row>
    <row r="1252" spans="1:8">
      <c r="A1252" s="90"/>
      <c r="B1252" s="91" t="s">
        <v>1009</v>
      </c>
      <c r="C1252" s="92" t="s">
        <v>224</v>
      </c>
      <c r="D1252" s="93">
        <v>12.04</v>
      </c>
      <c r="E1252" s="94">
        <v>4.5</v>
      </c>
      <c r="F1252" s="95">
        <v>54.18</v>
      </c>
      <c r="G1252" s="95"/>
      <c r="H1252" s="6"/>
    </row>
    <row r="1253" spans="1:8">
      <c r="A1253" s="90"/>
      <c r="B1253" s="91" t="s">
        <v>1214</v>
      </c>
      <c r="C1253" s="92" t="s">
        <v>1023</v>
      </c>
      <c r="D1253" s="93">
        <v>1.31</v>
      </c>
      <c r="E1253" s="94">
        <v>0.3</v>
      </c>
      <c r="F1253" s="95">
        <v>0.39300000000000002</v>
      </c>
      <c r="G1253" s="95"/>
      <c r="H1253" s="6"/>
    </row>
    <row r="1254" spans="1:8">
      <c r="A1254" s="90" t="s">
        <v>485</v>
      </c>
      <c r="B1254" s="91" t="s">
        <v>486</v>
      </c>
      <c r="C1254" s="92" t="s">
        <v>282</v>
      </c>
      <c r="D1254" s="93">
        <v>220</v>
      </c>
      <c r="E1254" s="94"/>
      <c r="F1254" s="95">
        <v>8.91</v>
      </c>
      <c r="G1254" s="95">
        <v>1960.2</v>
      </c>
      <c r="H1254" s="6" t="s">
        <v>482</v>
      </c>
    </row>
    <row r="1255" spans="1:8">
      <c r="A1255" s="90"/>
      <c r="B1255" s="91" t="s">
        <v>1215</v>
      </c>
      <c r="C1255" s="92" t="s">
        <v>1007</v>
      </c>
      <c r="D1255" s="93">
        <v>7.7</v>
      </c>
      <c r="E1255" s="94">
        <v>2.5000000000000001E-2</v>
      </c>
      <c r="F1255" s="95">
        <v>0.1925</v>
      </c>
      <c r="G1255" s="95"/>
      <c r="H1255" s="6"/>
    </row>
    <row r="1256" spans="1:8">
      <c r="A1256" s="90"/>
      <c r="B1256" s="91" t="s">
        <v>1216</v>
      </c>
      <c r="C1256" s="92" t="s">
        <v>259</v>
      </c>
      <c r="D1256" s="93">
        <v>0.14000000000000001</v>
      </c>
      <c r="E1256" s="94">
        <v>1.19</v>
      </c>
      <c r="F1256" s="95">
        <v>0.1666</v>
      </c>
      <c r="G1256" s="95"/>
      <c r="H1256" s="6"/>
    </row>
    <row r="1257" spans="1:8">
      <c r="A1257" s="90"/>
      <c r="B1257" s="91" t="s">
        <v>1217</v>
      </c>
      <c r="C1257" s="92" t="s">
        <v>224</v>
      </c>
      <c r="D1257" s="93">
        <v>13.3</v>
      </c>
      <c r="E1257" s="94">
        <v>2.8500000000000001E-2</v>
      </c>
      <c r="F1257" s="95">
        <v>0.37905</v>
      </c>
      <c r="G1257" s="95"/>
      <c r="H1257" s="6"/>
    </row>
    <row r="1258" spans="1:8">
      <c r="A1258" s="90"/>
      <c r="B1258" s="91" t="s">
        <v>1218</v>
      </c>
      <c r="C1258" s="92" t="s">
        <v>224</v>
      </c>
      <c r="D1258" s="93">
        <v>16.73</v>
      </c>
      <c r="E1258" s="94">
        <v>0.17430000000000001</v>
      </c>
      <c r="F1258" s="95">
        <v>2.916039</v>
      </c>
      <c r="G1258" s="95"/>
      <c r="H1258" s="6"/>
    </row>
    <row r="1259" spans="1:8">
      <c r="A1259" s="90"/>
      <c r="B1259" s="91" t="s">
        <v>1285</v>
      </c>
      <c r="C1259" s="92" t="s">
        <v>282</v>
      </c>
      <c r="D1259" s="93">
        <v>5.28</v>
      </c>
      <c r="E1259" s="94">
        <v>1</v>
      </c>
      <c r="F1259" s="95">
        <v>5.28</v>
      </c>
      <c r="G1259" s="95"/>
      <c r="H1259" s="6"/>
    </row>
    <row r="1260" spans="1:8">
      <c r="A1260" s="90" t="s">
        <v>306</v>
      </c>
      <c r="B1260" s="91" t="s">
        <v>307</v>
      </c>
      <c r="C1260" s="92" t="s">
        <v>282</v>
      </c>
      <c r="D1260" s="93">
        <v>1308</v>
      </c>
      <c r="E1260" s="94"/>
      <c r="F1260" s="95">
        <v>7.67</v>
      </c>
      <c r="G1260" s="95">
        <v>10032.36</v>
      </c>
      <c r="H1260" s="6" t="s">
        <v>482</v>
      </c>
    </row>
    <row r="1261" spans="1:8">
      <c r="A1261" s="90"/>
      <c r="B1261" s="91" t="s">
        <v>1215</v>
      </c>
      <c r="C1261" s="92" t="s">
        <v>1007</v>
      </c>
      <c r="D1261" s="93">
        <v>7.7</v>
      </c>
      <c r="E1261" s="94">
        <v>2.5000000000000001E-2</v>
      </c>
      <c r="F1261" s="95">
        <v>0.1925</v>
      </c>
      <c r="G1261" s="95"/>
      <c r="H1261" s="6"/>
    </row>
    <row r="1262" spans="1:8">
      <c r="A1262" s="90"/>
      <c r="B1262" s="91" t="s">
        <v>1216</v>
      </c>
      <c r="C1262" s="92" t="s">
        <v>259</v>
      </c>
      <c r="D1262" s="93">
        <v>0.14000000000000001</v>
      </c>
      <c r="E1262" s="94">
        <v>0.97</v>
      </c>
      <c r="F1262" s="95">
        <v>0.1358</v>
      </c>
      <c r="G1262" s="95"/>
      <c r="H1262" s="6"/>
    </row>
    <row r="1263" spans="1:8">
      <c r="A1263" s="90"/>
      <c r="B1263" s="91" t="s">
        <v>1217</v>
      </c>
      <c r="C1263" s="92" t="s">
        <v>224</v>
      </c>
      <c r="D1263" s="93">
        <v>13.3</v>
      </c>
      <c r="E1263" s="94">
        <v>2.18E-2</v>
      </c>
      <c r="F1263" s="95">
        <v>0.28993999999999998</v>
      </c>
      <c r="G1263" s="95"/>
      <c r="H1263" s="6"/>
    </row>
    <row r="1264" spans="1:8">
      <c r="A1264" s="90"/>
      <c r="B1264" s="91" t="s">
        <v>1218</v>
      </c>
      <c r="C1264" s="92" t="s">
        <v>224</v>
      </c>
      <c r="D1264" s="93">
        <v>16.73</v>
      </c>
      <c r="E1264" s="94">
        <v>0.13300000000000001</v>
      </c>
      <c r="F1264" s="95">
        <v>2.2250899999999998</v>
      </c>
      <c r="G1264" s="95"/>
      <c r="H1264" s="6"/>
    </row>
    <row r="1265" spans="1:8">
      <c r="A1265" s="90"/>
      <c r="B1265" s="91" t="s">
        <v>1219</v>
      </c>
      <c r="C1265" s="92" t="s">
        <v>282</v>
      </c>
      <c r="D1265" s="93">
        <v>4.8499999999999996</v>
      </c>
      <c r="E1265" s="94">
        <v>1</v>
      </c>
      <c r="F1265" s="95">
        <v>4.8499999999999996</v>
      </c>
      <c r="G1265" s="95"/>
      <c r="H1265" s="6"/>
    </row>
    <row r="1266" spans="1:8">
      <c r="A1266" s="90" t="s">
        <v>308</v>
      </c>
      <c r="B1266" s="91" t="s">
        <v>309</v>
      </c>
      <c r="C1266" s="92" t="s">
        <v>282</v>
      </c>
      <c r="D1266" s="93">
        <v>57</v>
      </c>
      <c r="E1266" s="94"/>
      <c r="F1266" s="95">
        <v>7.33</v>
      </c>
      <c r="G1266" s="95">
        <v>417.81</v>
      </c>
      <c r="H1266" s="6" t="s">
        <v>482</v>
      </c>
    </row>
    <row r="1267" spans="1:8">
      <c r="A1267" s="90"/>
      <c r="B1267" s="91" t="s">
        <v>1215</v>
      </c>
      <c r="C1267" s="92" t="s">
        <v>1007</v>
      </c>
      <c r="D1267" s="93">
        <v>7.7</v>
      </c>
      <c r="E1267" s="94">
        <v>2.5000000000000001E-2</v>
      </c>
      <c r="F1267" s="95">
        <v>0.1925</v>
      </c>
      <c r="G1267" s="95"/>
      <c r="H1267" s="6"/>
    </row>
    <row r="1268" spans="1:8">
      <c r="A1268" s="90"/>
      <c r="B1268" s="91" t="s">
        <v>1216</v>
      </c>
      <c r="C1268" s="92" t="s">
        <v>259</v>
      </c>
      <c r="D1268" s="93">
        <v>0.14000000000000001</v>
      </c>
      <c r="E1268" s="94">
        <v>0.74299999999999999</v>
      </c>
      <c r="F1268" s="95">
        <v>0.10402</v>
      </c>
      <c r="G1268" s="95"/>
      <c r="H1268" s="6"/>
    </row>
    <row r="1269" spans="1:8">
      <c r="A1269" s="90"/>
      <c r="B1269" s="91" t="s">
        <v>1217</v>
      </c>
      <c r="C1269" s="92" t="s">
        <v>224</v>
      </c>
      <c r="D1269" s="93">
        <v>13.3</v>
      </c>
      <c r="E1269" s="94">
        <v>1.6199999999999999E-2</v>
      </c>
      <c r="F1269" s="95">
        <v>0.21546000000000001</v>
      </c>
      <c r="G1269" s="95"/>
      <c r="H1269" s="6"/>
    </row>
    <row r="1270" spans="1:8">
      <c r="A1270" s="90"/>
      <c r="B1270" s="91" t="s">
        <v>1218</v>
      </c>
      <c r="C1270" s="92" t="s">
        <v>224</v>
      </c>
      <c r="D1270" s="93">
        <v>16.73</v>
      </c>
      <c r="E1270" s="94">
        <v>9.9299999999999999E-2</v>
      </c>
      <c r="F1270" s="95">
        <v>1.661289</v>
      </c>
      <c r="G1270" s="95"/>
      <c r="H1270" s="6"/>
    </row>
    <row r="1271" spans="1:8">
      <c r="A1271" s="90"/>
      <c r="B1271" s="91" t="s">
        <v>1220</v>
      </c>
      <c r="C1271" s="92" t="s">
        <v>282</v>
      </c>
      <c r="D1271" s="93">
        <v>5.17</v>
      </c>
      <c r="E1271" s="94">
        <v>1</v>
      </c>
      <c r="F1271" s="95">
        <v>5.17</v>
      </c>
      <c r="G1271" s="95"/>
      <c r="H1271" s="6"/>
    </row>
    <row r="1272" spans="1:8">
      <c r="A1272" s="90" t="s">
        <v>312</v>
      </c>
      <c r="B1272" s="91" t="s">
        <v>313</v>
      </c>
      <c r="C1272" s="92" t="s">
        <v>282</v>
      </c>
      <c r="D1272" s="93">
        <v>405</v>
      </c>
      <c r="E1272" s="94"/>
      <c r="F1272" s="95">
        <v>5.22</v>
      </c>
      <c r="G1272" s="95">
        <v>2114.1</v>
      </c>
      <c r="H1272" s="6" t="s">
        <v>482</v>
      </c>
    </row>
    <row r="1273" spans="1:8">
      <c r="A1273" s="90"/>
      <c r="B1273" s="91" t="s">
        <v>1215</v>
      </c>
      <c r="C1273" s="92" t="s">
        <v>1007</v>
      </c>
      <c r="D1273" s="93">
        <v>7.7</v>
      </c>
      <c r="E1273" s="94">
        <v>2.5000000000000001E-2</v>
      </c>
      <c r="F1273" s="95">
        <v>0.1925</v>
      </c>
      <c r="G1273" s="95"/>
      <c r="H1273" s="6"/>
    </row>
    <row r="1274" spans="1:8">
      <c r="A1274" s="90"/>
      <c r="B1274" s="91" t="s">
        <v>1216</v>
      </c>
      <c r="C1274" s="92" t="s">
        <v>259</v>
      </c>
      <c r="D1274" s="93">
        <v>0.14000000000000001</v>
      </c>
      <c r="E1274" s="94">
        <v>0.36699999999999999</v>
      </c>
      <c r="F1274" s="95">
        <v>5.1380000000000002E-2</v>
      </c>
      <c r="G1274" s="95"/>
      <c r="H1274" s="6"/>
    </row>
    <row r="1275" spans="1:8">
      <c r="A1275" s="90"/>
      <c r="B1275" s="91" t="s">
        <v>1217</v>
      </c>
      <c r="C1275" s="92" t="s">
        <v>224</v>
      </c>
      <c r="D1275" s="93">
        <v>13.3</v>
      </c>
      <c r="E1275" s="94">
        <v>8.8999999999999999E-3</v>
      </c>
      <c r="F1275" s="95">
        <v>0.11837</v>
      </c>
      <c r="G1275" s="95"/>
      <c r="H1275" s="6"/>
    </row>
    <row r="1276" spans="1:8">
      <c r="A1276" s="90"/>
      <c r="B1276" s="91" t="s">
        <v>1218</v>
      </c>
      <c r="C1276" s="92" t="s">
        <v>224</v>
      </c>
      <c r="D1276" s="93">
        <v>16.73</v>
      </c>
      <c r="E1276" s="94">
        <v>5.4199999999999998E-2</v>
      </c>
      <c r="F1276" s="95">
        <v>0.90676599999999996</v>
      </c>
      <c r="G1276" s="95"/>
      <c r="H1276" s="6"/>
    </row>
    <row r="1277" spans="1:8">
      <c r="A1277" s="90"/>
      <c r="B1277" s="91" t="s">
        <v>1222</v>
      </c>
      <c r="C1277" s="92" t="s">
        <v>282</v>
      </c>
      <c r="D1277" s="93">
        <v>3.97</v>
      </c>
      <c r="E1277" s="94">
        <v>1</v>
      </c>
      <c r="F1277" s="95">
        <v>3.97</v>
      </c>
      <c r="G1277" s="95"/>
      <c r="H1277" s="6"/>
    </row>
    <row r="1278" spans="1:8">
      <c r="A1278" s="90" t="s">
        <v>376</v>
      </c>
      <c r="B1278" s="91" t="s">
        <v>377</v>
      </c>
      <c r="C1278" s="92" t="s">
        <v>52</v>
      </c>
      <c r="D1278" s="93">
        <v>180</v>
      </c>
      <c r="E1278" s="94"/>
      <c r="F1278" s="95">
        <v>41.76</v>
      </c>
      <c r="G1278" s="95">
        <v>7516.8</v>
      </c>
      <c r="H1278" s="6" t="s">
        <v>482</v>
      </c>
    </row>
    <row r="1279" spans="1:8">
      <c r="A1279" s="90"/>
      <c r="B1279" s="91" t="s">
        <v>1250</v>
      </c>
      <c r="C1279" s="92" t="s">
        <v>1007</v>
      </c>
      <c r="D1279" s="93">
        <v>19.940000000000001</v>
      </c>
      <c r="E1279" s="94">
        <v>2.7E-2</v>
      </c>
      <c r="F1279" s="95">
        <v>0.53837999999999997</v>
      </c>
      <c r="G1279" s="95"/>
      <c r="H1279" s="6"/>
    </row>
    <row r="1280" spans="1:8">
      <c r="A1280" s="90"/>
      <c r="B1280" s="91" t="s">
        <v>1223</v>
      </c>
      <c r="C1280" s="92" t="s">
        <v>254</v>
      </c>
      <c r="D1280" s="93">
        <v>25.6</v>
      </c>
      <c r="E1280" s="94">
        <v>1.1140000000000001</v>
      </c>
      <c r="F1280" s="95">
        <v>28.5184</v>
      </c>
      <c r="G1280" s="95"/>
      <c r="H1280" s="6"/>
    </row>
    <row r="1281" spans="1:8">
      <c r="A1281" s="90"/>
      <c r="B1281" s="91" t="s">
        <v>1009</v>
      </c>
      <c r="C1281" s="92" t="s">
        <v>224</v>
      </c>
      <c r="D1281" s="93">
        <v>12.04</v>
      </c>
      <c r="E1281" s="94">
        <v>0.10199999999999999</v>
      </c>
      <c r="F1281" s="95">
        <v>1.2280800000000001</v>
      </c>
      <c r="G1281" s="95"/>
      <c r="H1281" s="6"/>
    </row>
    <row r="1282" spans="1:8">
      <c r="A1282" s="90"/>
      <c r="B1282" s="91" t="s">
        <v>1194</v>
      </c>
      <c r="C1282" s="92" t="s">
        <v>224</v>
      </c>
      <c r="D1282" s="93">
        <v>19.34</v>
      </c>
      <c r="E1282" s="94">
        <v>0.10199999999999999</v>
      </c>
      <c r="F1282" s="95">
        <v>1.97268</v>
      </c>
      <c r="G1282" s="95"/>
      <c r="H1282" s="6"/>
    </row>
    <row r="1283" spans="1:8">
      <c r="A1283" s="90"/>
      <c r="B1283" s="91" t="s">
        <v>1224</v>
      </c>
      <c r="C1283" s="92" t="s">
        <v>1025</v>
      </c>
      <c r="D1283" s="93">
        <v>51.74</v>
      </c>
      <c r="E1283" s="94">
        <v>5.0999999999999997E-2</v>
      </c>
      <c r="F1283" s="95">
        <v>2.6387399999999999</v>
      </c>
      <c r="G1283" s="95"/>
      <c r="H1283" s="6"/>
    </row>
    <row r="1284" spans="1:8">
      <c r="A1284" s="90"/>
      <c r="B1284" s="91" t="s">
        <v>1195</v>
      </c>
      <c r="C1284" s="92" t="s">
        <v>1023</v>
      </c>
      <c r="D1284" s="93">
        <v>135.41999999999999</v>
      </c>
      <c r="E1284" s="94">
        <v>5.0999999999999997E-2</v>
      </c>
      <c r="F1284" s="95">
        <v>6.9064199999999998</v>
      </c>
      <c r="G1284" s="95"/>
      <c r="H1284" s="6"/>
    </row>
    <row r="1285" spans="1:8">
      <c r="A1285" s="84"/>
      <c r="B1285" s="85" t="s">
        <v>208</v>
      </c>
      <c r="C1285" s="86"/>
      <c r="D1285" s="87"/>
      <c r="E1285" s="88"/>
      <c r="F1285" s="89"/>
      <c r="G1285" s="89">
        <v>573.1</v>
      </c>
      <c r="H1285" s="5" t="s">
        <v>487</v>
      </c>
    </row>
    <row r="1286" spans="1:8">
      <c r="A1286" s="90" t="s">
        <v>488</v>
      </c>
      <c r="B1286" s="91" t="s">
        <v>489</v>
      </c>
      <c r="C1286" s="92" t="s">
        <v>52</v>
      </c>
      <c r="D1286" s="93">
        <v>22</v>
      </c>
      <c r="E1286" s="94"/>
      <c r="F1286" s="95">
        <v>26.05</v>
      </c>
      <c r="G1286" s="95">
        <v>573.1</v>
      </c>
      <c r="H1286" s="6" t="s">
        <v>487</v>
      </c>
    </row>
    <row r="1287" spans="1:8">
      <c r="A1287" s="90"/>
      <c r="B1287" s="91" t="s">
        <v>1286</v>
      </c>
      <c r="C1287" s="92" t="s">
        <v>259</v>
      </c>
      <c r="D1287" s="93">
        <v>2.14</v>
      </c>
      <c r="E1287" s="94">
        <v>1</v>
      </c>
      <c r="F1287" s="95">
        <v>2.14</v>
      </c>
      <c r="G1287" s="95"/>
      <c r="H1287" s="6"/>
    </row>
    <row r="1288" spans="1:8">
      <c r="A1288" s="90"/>
      <c r="B1288" s="91" t="s">
        <v>1287</v>
      </c>
      <c r="C1288" s="92" t="s">
        <v>254</v>
      </c>
      <c r="D1288" s="93">
        <v>7.85</v>
      </c>
      <c r="E1288" s="94">
        <v>1.05</v>
      </c>
      <c r="F1288" s="95">
        <v>8.2424999999999997</v>
      </c>
      <c r="G1288" s="95"/>
      <c r="H1288" s="6"/>
    </row>
    <row r="1289" spans="1:8">
      <c r="A1289" s="90"/>
      <c r="B1289" s="91" t="s">
        <v>1260</v>
      </c>
      <c r="C1289" s="92" t="s">
        <v>224</v>
      </c>
      <c r="D1289" s="93">
        <v>13.35</v>
      </c>
      <c r="E1289" s="94">
        <v>0.52</v>
      </c>
      <c r="F1289" s="95">
        <v>6.9420000000000002</v>
      </c>
      <c r="G1289" s="95"/>
      <c r="H1289" s="6"/>
    </row>
    <row r="1290" spans="1:8">
      <c r="A1290" s="90"/>
      <c r="B1290" s="91" t="s">
        <v>1184</v>
      </c>
      <c r="C1290" s="92" t="s">
        <v>224</v>
      </c>
      <c r="D1290" s="93">
        <v>16.8</v>
      </c>
      <c r="E1290" s="94">
        <v>0.52</v>
      </c>
      <c r="F1290" s="95">
        <v>8.7360000000000007</v>
      </c>
      <c r="G1290" s="95"/>
      <c r="H1290" s="6"/>
    </row>
    <row r="1291" spans="1:8">
      <c r="A1291" s="84"/>
      <c r="B1291" s="85" t="s">
        <v>36</v>
      </c>
      <c r="C1291" s="86"/>
      <c r="D1291" s="87"/>
      <c r="E1291" s="88"/>
      <c r="F1291" s="89"/>
      <c r="G1291" s="89">
        <v>9049.57</v>
      </c>
      <c r="H1291" s="5" t="s">
        <v>490</v>
      </c>
    </row>
    <row r="1292" spans="1:8">
      <c r="A1292" s="90" t="s">
        <v>323</v>
      </c>
      <c r="B1292" s="91" t="s">
        <v>324</v>
      </c>
      <c r="C1292" s="92" t="s">
        <v>19</v>
      </c>
      <c r="D1292" s="93">
        <v>102.5</v>
      </c>
      <c r="E1292" s="94"/>
      <c r="F1292" s="95">
        <v>3.58</v>
      </c>
      <c r="G1292" s="95">
        <v>366.95</v>
      </c>
      <c r="H1292" s="6" t="s">
        <v>490</v>
      </c>
    </row>
    <row r="1293" spans="1:8">
      <c r="A1293" s="90"/>
      <c r="B1293" s="91" t="s">
        <v>1215</v>
      </c>
      <c r="C1293" s="92" t="s">
        <v>1007</v>
      </c>
      <c r="D1293" s="93">
        <v>7.7</v>
      </c>
      <c r="E1293" s="94">
        <v>0.02</v>
      </c>
      <c r="F1293" s="95">
        <v>0.154</v>
      </c>
      <c r="G1293" s="95"/>
      <c r="H1293" s="6"/>
    </row>
    <row r="1294" spans="1:8">
      <c r="A1294" s="90"/>
      <c r="B1294" s="91" t="s">
        <v>915</v>
      </c>
      <c r="C1294" s="92" t="s">
        <v>254</v>
      </c>
      <c r="D1294" s="93">
        <v>4.8600000000000003</v>
      </c>
      <c r="E1294" s="94">
        <v>3.5999999999999997E-2</v>
      </c>
      <c r="F1294" s="95">
        <v>0.17496</v>
      </c>
      <c r="G1294" s="95"/>
      <c r="H1294" s="6"/>
    </row>
    <row r="1295" spans="1:8">
      <c r="A1295" s="90"/>
      <c r="B1295" s="91" t="s">
        <v>1087</v>
      </c>
      <c r="C1295" s="92" t="s">
        <v>1007</v>
      </c>
      <c r="D1295" s="93">
        <v>7.93</v>
      </c>
      <c r="E1295" s="94">
        <v>0.01</v>
      </c>
      <c r="F1295" s="95">
        <v>7.9299999999999995E-2</v>
      </c>
      <c r="G1295" s="95"/>
      <c r="H1295" s="6"/>
    </row>
    <row r="1296" spans="1:8">
      <c r="A1296" s="90"/>
      <c r="B1296" s="91" t="s">
        <v>1226</v>
      </c>
      <c r="C1296" s="92" t="s">
        <v>254</v>
      </c>
      <c r="D1296" s="93">
        <v>10.039999999999999</v>
      </c>
      <c r="E1296" s="94">
        <v>3.2000000000000001E-2</v>
      </c>
      <c r="F1296" s="95">
        <v>0.32128000000000001</v>
      </c>
      <c r="G1296" s="95"/>
      <c r="H1296" s="6"/>
    </row>
    <row r="1297" spans="1:8">
      <c r="A1297" s="90"/>
      <c r="B1297" s="91" t="s">
        <v>1008</v>
      </c>
      <c r="C1297" s="92" t="s">
        <v>224</v>
      </c>
      <c r="D1297" s="93">
        <v>16.73</v>
      </c>
      <c r="E1297" s="94">
        <v>0.1</v>
      </c>
      <c r="F1297" s="95">
        <v>1.673</v>
      </c>
      <c r="G1297" s="95"/>
      <c r="H1297" s="6"/>
    </row>
    <row r="1298" spans="1:8">
      <c r="A1298" s="90"/>
      <c r="B1298" s="91" t="s">
        <v>1009</v>
      </c>
      <c r="C1298" s="92" t="s">
        <v>224</v>
      </c>
      <c r="D1298" s="93">
        <v>12.04</v>
      </c>
      <c r="E1298" s="94">
        <v>0.1</v>
      </c>
      <c r="F1298" s="95">
        <v>1.204</v>
      </c>
      <c r="G1298" s="95"/>
      <c r="H1298" s="6"/>
    </row>
    <row r="1299" spans="1:8">
      <c r="A1299" s="90" t="s">
        <v>491</v>
      </c>
      <c r="B1299" s="91" t="s">
        <v>492</v>
      </c>
      <c r="C1299" s="92" t="s">
        <v>28</v>
      </c>
      <c r="D1299" s="93">
        <v>2</v>
      </c>
      <c r="E1299" s="94"/>
      <c r="F1299" s="95">
        <v>4341.3100000000004</v>
      </c>
      <c r="G1299" s="95">
        <v>8682.6200000000008</v>
      </c>
      <c r="H1299" s="6" t="s">
        <v>490</v>
      </c>
    </row>
    <row r="1300" spans="1:8">
      <c r="A1300" s="90"/>
      <c r="B1300" s="91" t="s">
        <v>1288</v>
      </c>
      <c r="C1300" s="92" t="s">
        <v>47</v>
      </c>
      <c r="D1300" s="93">
        <v>60.64</v>
      </c>
      <c r="E1300" s="94">
        <v>4.5</v>
      </c>
      <c r="F1300" s="95">
        <v>272.88</v>
      </c>
      <c r="G1300" s="95"/>
      <c r="H1300" s="6"/>
    </row>
    <row r="1301" spans="1:8">
      <c r="A1301" s="90"/>
      <c r="B1301" s="91" t="s">
        <v>1058</v>
      </c>
      <c r="C1301" s="92" t="s">
        <v>1059</v>
      </c>
      <c r="D1301" s="93">
        <v>67</v>
      </c>
      <c r="E1301" s="94">
        <v>4.5</v>
      </c>
      <c r="F1301" s="95">
        <v>301.5</v>
      </c>
      <c r="G1301" s="95"/>
      <c r="H1301" s="6"/>
    </row>
    <row r="1302" spans="1:8">
      <c r="A1302" s="90"/>
      <c r="B1302" s="91" t="s">
        <v>1289</v>
      </c>
      <c r="C1302" s="92" t="s">
        <v>47</v>
      </c>
      <c r="D1302" s="93">
        <v>97.22</v>
      </c>
      <c r="E1302" s="94">
        <v>3.5</v>
      </c>
      <c r="F1302" s="95">
        <v>340.27</v>
      </c>
      <c r="G1302" s="95"/>
      <c r="H1302" s="6"/>
    </row>
    <row r="1303" spans="1:8">
      <c r="A1303" s="90"/>
      <c r="B1303" s="91" t="s">
        <v>1290</v>
      </c>
      <c r="C1303" s="92" t="s">
        <v>47</v>
      </c>
      <c r="D1303" s="93">
        <v>89.06</v>
      </c>
      <c r="E1303" s="94">
        <v>13.5</v>
      </c>
      <c r="F1303" s="95">
        <v>1202.31</v>
      </c>
      <c r="G1303" s="95"/>
      <c r="H1303" s="6"/>
    </row>
    <row r="1304" spans="1:8">
      <c r="A1304" s="90"/>
      <c r="B1304" s="91" t="s">
        <v>1291</v>
      </c>
      <c r="C1304" s="92" t="s">
        <v>19</v>
      </c>
      <c r="D1304" s="93">
        <v>49.43</v>
      </c>
      <c r="E1304" s="94">
        <v>45</v>
      </c>
      <c r="F1304" s="95">
        <v>2224.35</v>
      </c>
      <c r="G1304" s="95"/>
      <c r="H1304" s="6"/>
    </row>
    <row r="1305" spans="1:8">
      <c r="A1305" s="96"/>
      <c r="B1305" s="97" t="s">
        <v>248</v>
      </c>
      <c r="C1305" s="98"/>
      <c r="D1305" s="99"/>
      <c r="E1305" s="100"/>
      <c r="F1305" s="101"/>
      <c r="G1305" s="101">
        <v>8213.0300000000007</v>
      </c>
      <c r="H1305" s="7" t="s">
        <v>493</v>
      </c>
    </row>
    <row r="1306" spans="1:8">
      <c r="A1306" s="84"/>
      <c r="B1306" s="85" t="s">
        <v>250</v>
      </c>
      <c r="C1306" s="86"/>
      <c r="D1306" s="87"/>
      <c r="E1306" s="88"/>
      <c r="F1306" s="89"/>
      <c r="G1306" s="89">
        <v>8213.0300000000007</v>
      </c>
      <c r="H1306" s="5" t="s">
        <v>494</v>
      </c>
    </row>
    <row r="1307" spans="1:8">
      <c r="A1307" s="90" t="s">
        <v>425</v>
      </c>
      <c r="B1307" s="91" t="s">
        <v>426</v>
      </c>
      <c r="C1307" s="92" t="s">
        <v>28</v>
      </c>
      <c r="D1307" s="93">
        <v>10</v>
      </c>
      <c r="E1307" s="94"/>
      <c r="F1307" s="95">
        <v>30.11</v>
      </c>
      <c r="G1307" s="95">
        <v>301.10000000000002</v>
      </c>
      <c r="H1307" s="6" t="s">
        <v>494</v>
      </c>
    </row>
    <row r="1308" spans="1:8">
      <c r="A1308" s="90"/>
      <c r="B1308" s="91" t="s">
        <v>1267</v>
      </c>
      <c r="C1308" s="92" t="s">
        <v>28</v>
      </c>
      <c r="D1308" s="93">
        <v>30.11</v>
      </c>
      <c r="E1308" s="94">
        <v>1</v>
      </c>
      <c r="F1308" s="95">
        <v>30.11</v>
      </c>
      <c r="G1308" s="95"/>
      <c r="H1308" s="6"/>
    </row>
    <row r="1309" spans="1:8">
      <c r="A1309" s="90" t="s">
        <v>427</v>
      </c>
      <c r="B1309" s="91" t="s">
        <v>428</v>
      </c>
      <c r="C1309" s="92" t="s">
        <v>28</v>
      </c>
      <c r="D1309" s="93">
        <v>80</v>
      </c>
      <c r="E1309" s="94"/>
      <c r="F1309" s="95">
        <v>12.72</v>
      </c>
      <c r="G1309" s="95">
        <v>1017.6</v>
      </c>
      <c r="H1309" s="6" t="s">
        <v>494</v>
      </c>
    </row>
    <row r="1310" spans="1:8">
      <c r="A1310" s="90"/>
      <c r="B1310" s="91" t="s">
        <v>1268</v>
      </c>
      <c r="C1310" s="92" t="s">
        <v>28</v>
      </c>
      <c r="D1310" s="93">
        <v>12.72</v>
      </c>
      <c r="E1310" s="94">
        <v>1</v>
      </c>
      <c r="F1310" s="95">
        <v>12.72</v>
      </c>
      <c r="G1310" s="95"/>
      <c r="H1310" s="6"/>
    </row>
    <row r="1311" spans="1:8">
      <c r="A1311" s="90" t="s">
        <v>495</v>
      </c>
      <c r="B1311" s="91" t="s">
        <v>496</v>
      </c>
      <c r="C1311" s="92" t="s">
        <v>28</v>
      </c>
      <c r="D1311" s="93">
        <v>1</v>
      </c>
      <c r="E1311" s="94"/>
      <c r="F1311" s="95">
        <v>2296.64</v>
      </c>
      <c r="G1311" s="95">
        <v>2296.64</v>
      </c>
      <c r="H1311" s="6" t="s">
        <v>494</v>
      </c>
    </row>
    <row r="1312" spans="1:8">
      <c r="A1312" s="90"/>
      <c r="B1312" s="91" t="s">
        <v>1292</v>
      </c>
      <c r="C1312" s="92" t="s">
        <v>28</v>
      </c>
      <c r="D1312" s="93">
        <v>2296.64</v>
      </c>
      <c r="E1312" s="94">
        <v>1</v>
      </c>
      <c r="F1312" s="95">
        <v>2296.64</v>
      </c>
      <c r="G1312" s="95"/>
      <c r="H1312" s="6"/>
    </row>
    <row r="1313" spans="1:8">
      <c r="A1313" s="90" t="s">
        <v>497</v>
      </c>
      <c r="B1313" s="91" t="s">
        <v>498</v>
      </c>
      <c r="C1313" s="92" t="s">
        <v>28</v>
      </c>
      <c r="D1313" s="93">
        <v>2</v>
      </c>
      <c r="E1313" s="94"/>
      <c r="F1313" s="95">
        <v>457.49</v>
      </c>
      <c r="G1313" s="95">
        <v>914.98</v>
      </c>
      <c r="H1313" s="6" t="s">
        <v>494</v>
      </c>
    </row>
    <row r="1314" spans="1:8">
      <c r="A1314" s="90"/>
      <c r="B1314" s="91" t="s">
        <v>1293</v>
      </c>
      <c r="C1314" s="92" t="s">
        <v>28</v>
      </c>
      <c r="D1314" s="93">
        <v>457.49</v>
      </c>
      <c r="E1314" s="94">
        <v>1</v>
      </c>
      <c r="F1314" s="95">
        <v>457.49</v>
      </c>
      <c r="G1314" s="95"/>
      <c r="H1314" s="6"/>
    </row>
    <row r="1315" spans="1:8">
      <c r="A1315" s="90" t="s">
        <v>499</v>
      </c>
      <c r="B1315" s="91" t="s">
        <v>500</v>
      </c>
      <c r="C1315" s="92" t="s">
        <v>28</v>
      </c>
      <c r="D1315" s="93">
        <v>1</v>
      </c>
      <c r="E1315" s="94"/>
      <c r="F1315" s="95">
        <v>140.35</v>
      </c>
      <c r="G1315" s="95">
        <v>140.35</v>
      </c>
      <c r="H1315" s="6" t="s">
        <v>494</v>
      </c>
    </row>
    <row r="1316" spans="1:8">
      <c r="A1316" s="90"/>
      <c r="B1316" s="91" t="s">
        <v>1294</v>
      </c>
      <c r="C1316" s="92" t="s">
        <v>28</v>
      </c>
      <c r="D1316" s="93">
        <v>140.35</v>
      </c>
      <c r="E1316" s="94">
        <v>1</v>
      </c>
      <c r="F1316" s="95">
        <v>140.35</v>
      </c>
      <c r="G1316" s="95"/>
      <c r="H1316" s="6"/>
    </row>
    <row r="1317" spans="1:8">
      <c r="A1317" s="90" t="s">
        <v>439</v>
      </c>
      <c r="B1317" s="91" t="s">
        <v>440</v>
      </c>
      <c r="C1317" s="92" t="s">
        <v>28</v>
      </c>
      <c r="D1317" s="93">
        <v>2</v>
      </c>
      <c r="E1317" s="94"/>
      <c r="F1317" s="95">
        <v>962.48</v>
      </c>
      <c r="G1317" s="95">
        <v>1924.96</v>
      </c>
      <c r="H1317" s="6" t="s">
        <v>494</v>
      </c>
    </row>
    <row r="1318" spans="1:8">
      <c r="A1318" s="90"/>
      <c r="B1318" s="91" t="s">
        <v>1271</v>
      </c>
      <c r="C1318" s="92" t="s">
        <v>28</v>
      </c>
      <c r="D1318" s="93">
        <v>962.48</v>
      </c>
      <c r="E1318" s="94">
        <v>1</v>
      </c>
      <c r="F1318" s="95">
        <v>962.48</v>
      </c>
      <c r="G1318" s="95"/>
      <c r="H1318" s="6"/>
    </row>
    <row r="1319" spans="1:8">
      <c r="A1319" s="90" t="s">
        <v>435</v>
      </c>
      <c r="B1319" s="91" t="s">
        <v>436</v>
      </c>
      <c r="C1319" s="92" t="s">
        <v>28</v>
      </c>
      <c r="D1319" s="93">
        <v>2</v>
      </c>
      <c r="E1319" s="94"/>
      <c r="F1319" s="95">
        <v>292.16000000000003</v>
      </c>
      <c r="G1319" s="95">
        <v>584.32000000000005</v>
      </c>
      <c r="H1319" s="6" t="s">
        <v>494</v>
      </c>
    </row>
    <row r="1320" spans="1:8">
      <c r="A1320" s="90"/>
      <c r="B1320" s="91" t="s">
        <v>1269</v>
      </c>
      <c r="C1320" s="92" t="s">
        <v>28</v>
      </c>
      <c r="D1320" s="93">
        <v>292.16000000000003</v>
      </c>
      <c r="E1320" s="94">
        <v>1</v>
      </c>
      <c r="F1320" s="95">
        <v>292.16000000000003</v>
      </c>
      <c r="G1320" s="95"/>
      <c r="H1320" s="6"/>
    </row>
    <row r="1321" spans="1:8">
      <c r="A1321" s="90" t="s">
        <v>501</v>
      </c>
      <c r="B1321" s="91" t="s">
        <v>502</v>
      </c>
      <c r="C1321" s="92" t="s">
        <v>28</v>
      </c>
      <c r="D1321" s="93">
        <v>2</v>
      </c>
      <c r="E1321" s="94"/>
      <c r="F1321" s="95">
        <v>516.54</v>
      </c>
      <c r="G1321" s="95">
        <v>1033.08</v>
      </c>
      <c r="H1321" s="6" t="s">
        <v>494</v>
      </c>
    </row>
    <row r="1322" spans="1:8">
      <c r="A1322" s="90"/>
      <c r="B1322" s="91" t="s">
        <v>1295</v>
      </c>
      <c r="C1322" s="92" t="s">
        <v>28</v>
      </c>
      <c r="D1322" s="93">
        <v>516.54</v>
      </c>
      <c r="E1322" s="94">
        <v>1</v>
      </c>
      <c r="F1322" s="95">
        <v>516.54</v>
      </c>
      <c r="G1322" s="95"/>
      <c r="H1322" s="6"/>
    </row>
    <row r="1323" spans="1:8">
      <c r="A1323" s="78"/>
      <c r="B1323" s="79" t="s">
        <v>503</v>
      </c>
      <c r="C1323" s="80"/>
      <c r="D1323" s="81"/>
      <c r="E1323" s="82"/>
      <c r="F1323" s="83"/>
      <c r="G1323" s="83">
        <f>G1324+G1450</f>
        <v>215801.10999999996</v>
      </c>
      <c r="H1323" s="4" t="s">
        <v>504</v>
      </c>
    </row>
    <row r="1324" spans="1:8">
      <c r="A1324" s="96"/>
      <c r="B1324" s="97" t="s">
        <v>162</v>
      </c>
      <c r="C1324" s="98"/>
      <c r="D1324" s="99"/>
      <c r="E1324" s="100"/>
      <c r="F1324" s="101"/>
      <c r="G1324" s="101">
        <f>G1325+G1335+G1357+G1407+G1423+G1426</f>
        <v>203161.60999999996</v>
      </c>
      <c r="H1324" s="7" t="s">
        <v>505</v>
      </c>
    </row>
    <row r="1325" spans="1:8">
      <c r="A1325" s="84"/>
      <c r="B1325" s="85" t="s">
        <v>278</v>
      </c>
      <c r="C1325" s="86"/>
      <c r="D1325" s="87"/>
      <c r="E1325" s="88"/>
      <c r="F1325" s="89"/>
      <c r="G1325" s="89">
        <v>7886.14</v>
      </c>
      <c r="H1325" s="5" t="s">
        <v>506</v>
      </c>
    </row>
    <row r="1326" spans="1:8">
      <c r="A1326" s="90" t="s">
        <v>507</v>
      </c>
      <c r="B1326" s="91" t="s">
        <v>508</v>
      </c>
      <c r="C1326" s="92" t="s">
        <v>19</v>
      </c>
      <c r="D1326" s="93">
        <v>7</v>
      </c>
      <c r="E1326" s="94"/>
      <c r="F1326" s="95">
        <v>96.04</v>
      </c>
      <c r="G1326" s="95">
        <v>672.28</v>
      </c>
      <c r="H1326" s="6" t="s">
        <v>506</v>
      </c>
    </row>
    <row r="1327" spans="1:8">
      <c r="A1327" s="90"/>
      <c r="B1327" s="91" t="s">
        <v>1066</v>
      </c>
      <c r="C1327" s="92" t="s">
        <v>259</v>
      </c>
      <c r="D1327" s="93">
        <v>0.26</v>
      </c>
      <c r="E1327" s="94">
        <v>160</v>
      </c>
      <c r="F1327" s="95">
        <v>41.6</v>
      </c>
      <c r="G1327" s="95"/>
      <c r="H1327" s="6"/>
    </row>
    <row r="1328" spans="1:8">
      <c r="A1328" s="90"/>
      <c r="B1328" s="91" t="s">
        <v>1296</v>
      </c>
      <c r="C1328" s="92" t="s">
        <v>47</v>
      </c>
      <c r="D1328" s="93">
        <v>320.02999999999997</v>
      </c>
      <c r="E1328" s="94">
        <v>2.1999999999999999E-2</v>
      </c>
      <c r="F1328" s="95">
        <v>7.0406599999999999</v>
      </c>
      <c r="G1328" s="95"/>
      <c r="H1328" s="6"/>
    </row>
    <row r="1329" spans="1:8">
      <c r="A1329" s="90"/>
      <c r="B1329" s="91" t="s">
        <v>1067</v>
      </c>
      <c r="C1329" s="92" t="s">
        <v>224</v>
      </c>
      <c r="D1329" s="93">
        <v>16.84</v>
      </c>
      <c r="E1329" s="94">
        <v>1.6</v>
      </c>
      <c r="F1329" s="95">
        <v>26.943999999999999</v>
      </c>
      <c r="G1329" s="95"/>
      <c r="H1329" s="6"/>
    </row>
    <row r="1330" spans="1:8">
      <c r="A1330" s="90"/>
      <c r="B1330" s="91" t="s">
        <v>1009</v>
      </c>
      <c r="C1330" s="92" t="s">
        <v>224</v>
      </c>
      <c r="D1330" s="93">
        <v>12.04</v>
      </c>
      <c r="E1330" s="94">
        <v>1.7</v>
      </c>
      <c r="F1330" s="95">
        <v>20.468</v>
      </c>
      <c r="G1330" s="95"/>
      <c r="H1330" s="6"/>
    </row>
    <row r="1331" spans="1:8">
      <c r="A1331" s="90" t="s">
        <v>509</v>
      </c>
      <c r="B1331" s="91" t="s">
        <v>510</v>
      </c>
      <c r="C1331" s="92" t="s">
        <v>47</v>
      </c>
      <c r="D1331" s="93">
        <v>54</v>
      </c>
      <c r="E1331" s="94"/>
      <c r="F1331" s="95">
        <v>133.59</v>
      </c>
      <c r="G1331" s="95">
        <v>7213.86</v>
      </c>
      <c r="H1331" s="6" t="s">
        <v>506</v>
      </c>
    </row>
    <row r="1332" spans="1:8">
      <c r="A1332" s="90"/>
      <c r="B1332" s="91" t="s">
        <v>1297</v>
      </c>
      <c r="C1332" s="92" t="s">
        <v>1059</v>
      </c>
      <c r="D1332" s="93">
        <v>58.47</v>
      </c>
      <c r="E1332" s="94">
        <v>1.05</v>
      </c>
      <c r="F1332" s="95">
        <v>61.393500000000003</v>
      </c>
      <c r="G1332" s="95"/>
      <c r="H1332" s="6"/>
    </row>
    <row r="1333" spans="1:8">
      <c r="A1333" s="90"/>
      <c r="B1333" s="91" t="s">
        <v>1067</v>
      </c>
      <c r="C1333" s="92" t="s">
        <v>224</v>
      </c>
      <c r="D1333" s="93">
        <v>16.84</v>
      </c>
      <c r="E1333" s="94">
        <v>2.5</v>
      </c>
      <c r="F1333" s="95">
        <v>42.1</v>
      </c>
      <c r="G1333" s="95"/>
      <c r="H1333" s="6"/>
    </row>
    <row r="1334" spans="1:8">
      <c r="A1334" s="90"/>
      <c r="B1334" s="91" t="s">
        <v>1009</v>
      </c>
      <c r="C1334" s="92" t="s">
        <v>224</v>
      </c>
      <c r="D1334" s="93">
        <v>12.04</v>
      </c>
      <c r="E1334" s="94">
        <v>2.5</v>
      </c>
      <c r="F1334" s="95">
        <v>30.1</v>
      </c>
      <c r="G1334" s="95"/>
      <c r="H1334" s="6"/>
    </row>
    <row r="1335" spans="1:8">
      <c r="A1335" s="84"/>
      <c r="B1335" s="85" t="s">
        <v>43</v>
      </c>
      <c r="C1335" s="86"/>
      <c r="D1335" s="87"/>
      <c r="E1335" s="88"/>
      <c r="F1335" s="89"/>
      <c r="G1335" s="89">
        <v>2686.04</v>
      </c>
      <c r="H1335" s="5" t="s">
        <v>511</v>
      </c>
    </row>
    <row r="1336" spans="1:8">
      <c r="A1336" s="90" t="s">
        <v>176</v>
      </c>
      <c r="B1336" s="91" t="s">
        <v>177</v>
      </c>
      <c r="C1336" s="92" t="s">
        <v>47</v>
      </c>
      <c r="D1336" s="93">
        <v>12</v>
      </c>
      <c r="E1336" s="94"/>
      <c r="F1336" s="95">
        <v>47.63</v>
      </c>
      <c r="G1336" s="95">
        <v>571.55999999999995</v>
      </c>
      <c r="H1336" s="6" t="s">
        <v>511</v>
      </c>
    </row>
    <row r="1337" spans="1:8">
      <c r="A1337" s="90"/>
      <c r="B1337" s="91" t="s">
        <v>1009</v>
      </c>
      <c r="C1337" s="92" t="s">
        <v>224</v>
      </c>
      <c r="D1337" s="93">
        <v>12.04</v>
      </c>
      <c r="E1337" s="94">
        <v>3.956</v>
      </c>
      <c r="F1337" s="95">
        <v>47.630240000000001</v>
      </c>
      <c r="G1337" s="95"/>
      <c r="H1337" s="6"/>
    </row>
    <row r="1338" spans="1:8">
      <c r="A1338" s="90" t="s">
        <v>178</v>
      </c>
      <c r="B1338" s="91" t="s">
        <v>179</v>
      </c>
      <c r="C1338" s="92" t="s">
        <v>47</v>
      </c>
      <c r="D1338" s="93">
        <v>108</v>
      </c>
      <c r="E1338" s="94"/>
      <c r="F1338" s="95">
        <v>8.73</v>
      </c>
      <c r="G1338" s="95">
        <v>942.84</v>
      </c>
      <c r="H1338" s="6" t="s">
        <v>511</v>
      </c>
    </row>
    <row r="1339" spans="1:8">
      <c r="A1339" s="90"/>
      <c r="B1339" s="91" t="s">
        <v>1100</v>
      </c>
      <c r="C1339" s="92" t="s">
        <v>1023</v>
      </c>
      <c r="D1339" s="93">
        <v>85.04</v>
      </c>
      <c r="E1339" s="94">
        <v>6.6000000000000003E-2</v>
      </c>
      <c r="F1339" s="95">
        <v>5.6126399999999999</v>
      </c>
      <c r="G1339" s="95"/>
      <c r="H1339" s="6"/>
    </row>
    <row r="1340" spans="1:8">
      <c r="A1340" s="90"/>
      <c r="B1340" s="91" t="s">
        <v>1101</v>
      </c>
      <c r="C1340" s="92" t="s">
        <v>1025</v>
      </c>
      <c r="D1340" s="93">
        <v>30.52</v>
      </c>
      <c r="E1340" s="94">
        <v>4.9000000000000002E-2</v>
      </c>
      <c r="F1340" s="95">
        <v>1.4954799999999999</v>
      </c>
      <c r="G1340" s="95"/>
      <c r="H1340" s="6"/>
    </row>
    <row r="1341" spans="1:8">
      <c r="A1341" s="90"/>
      <c r="B1341" s="91" t="s">
        <v>1009</v>
      </c>
      <c r="C1341" s="92" t="s">
        <v>224</v>
      </c>
      <c r="D1341" s="93">
        <v>12.04</v>
      </c>
      <c r="E1341" s="94">
        <v>0.13600000000000001</v>
      </c>
      <c r="F1341" s="95">
        <v>1.63744</v>
      </c>
      <c r="G1341" s="95"/>
      <c r="H1341" s="6"/>
    </row>
    <row r="1342" spans="1:8">
      <c r="A1342" s="90" t="s">
        <v>184</v>
      </c>
      <c r="B1342" s="91" t="s">
        <v>185</v>
      </c>
      <c r="C1342" s="92" t="s">
        <v>47</v>
      </c>
      <c r="D1342" s="93">
        <v>29.5</v>
      </c>
      <c r="E1342" s="94"/>
      <c r="F1342" s="95">
        <v>17.690000000000001</v>
      </c>
      <c r="G1342" s="95">
        <v>521.86</v>
      </c>
      <c r="H1342" s="6" t="s">
        <v>511</v>
      </c>
    </row>
    <row r="1343" spans="1:8">
      <c r="A1343" s="90"/>
      <c r="B1343" s="91" t="s">
        <v>1114</v>
      </c>
      <c r="C1343" s="92" t="s">
        <v>1023</v>
      </c>
      <c r="D1343" s="93">
        <v>144.58000000000001</v>
      </c>
      <c r="E1343" s="94">
        <v>6.0000000000000001E-3</v>
      </c>
      <c r="F1343" s="95">
        <v>0.86748000000000003</v>
      </c>
      <c r="G1343" s="95"/>
      <c r="H1343" s="6"/>
    </row>
    <row r="1344" spans="1:8">
      <c r="A1344" s="90"/>
      <c r="B1344" s="91" t="s">
        <v>1115</v>
      </c>
      <c r="C1344" s="92" t="s">
        <v>1025</v>
      </c>
      <c r="D1344" s="93">
        <v>27.26</v>
      </c>
      <c r="E1344" s="94">
        <v>3.0000000000000001E-3</v>
      </c>
      <c r="F1344" s="95">
        <v>8.1780000000000005E-2</v>
      </c>
      <c r="G1344" s="95"/>
      <c r="H1344" s="6"/>
    </row>
    <row r="1345" spans="1:8">
      <c r="A1345" s="90"/>
      <c r="B1345" s="91" t="s">
        <v>1009</v>
      </c>
      <c r="C1345" s="92" t="s">
        <v>224</v>
      </c>
      <c r="D1345" s="93">
        <v>12.04</v>
      </c>
      <c r="E1345" s="94">
        <v>0.65900000000000003</v>
      </c>
      <c r="F1345" s="95">
        <v>7.9343599999999999</v>
      </c>
      <c r="G1345" s="95"/>
      <c r="H1345" s="6"/>
    </row>
    <row r="1346" spans="1:8">
      <c r="A1346" s="90"/>
      <c r="B1346" s="91" t="s">
        <v>1116</v>
      </c>
      <c r="C1346" s="92" t="s">
        <v>1023</v>
      </c>
      <c r="D1346" s="93">
        <v>18.29</v>
      </c>
      <c r="E1346" s="94">
        <v>0.27400000000000002</v>
      </c>
      <c r="F1346" s="95">
        <v>5.0114599999999996</v>
      </c>
      <c r="G1346" s="95"/>
      <c r="H1346" s="6"/>
    </row>
    <row r="1347" spans="1:8">
      <c r="A1347" s="90"/>
      <c r="B1347" s="91" t="s">
        <v>1117</v>
      </c>
      <c r="C1347" s="92" t="s">
        <v>1025</v>
      </c>
      <c r="D1347" s="93">
        <v>15.01</v>
      </c>
      <c r="E1347" s="94">
        <v>0.254</v>
      </c>
      <c r="F1347" s="95">
        <v>3.8125399999999998</v>
      </c>
      <c r="G1347" s="95"/>
      <c r="H1347" s="6"/>
    </row>
    <row r="1348" spans="1:8">
      <c r="A1348" s="90" t="s">
        <v>186</v>
      </c>
      <c r="B1348" s="91" t="s">
        <v>187</v>
      </c>
      <c r="C1348" s="92" t="s">
        <v>47</v>
      </c>
      <c r="D1348" s="93">
        <v>117.5</v>
      </c>
      <c r="E1348" s="94"/>
      <c r="F1348" s="95">
        <v>1.45</v>
      </c>
      <c r="G1348" s="95">
        <v>170.38</v>
      </c>
      <c r="H1348" s="6" t="s">
        <v>511</v>
      </c>
    </row>
    <row r="1349" spans="1:8">
      <c r="A1349" s="90"/>
      <c r="B1349" s="91" t="s">
        <v>1118</v>
      </c>
      <c r="C1349" s="92" t="s">
        <v>1023</v>
      </c>
      <c r="D1349" s="93">
        <v>146.13999999999999</v>
      </c>
      <c r="E1349" s="94">
        <v>3.0000000000000001E-3</v>
      </c>
      <c r="F1349" s="95">
        <v>0.43841999999999998</v>
      </c>
      <c r="G1349" s="95"/>
      <c r="H1349" s="6"/>
    </row>
    <row r="1350" spans="1:8">
      <c r="A1350" s="90"/>
      <c r="B1350" s="91" t="s">
        <v>1119</v>
      </c>
      <c r="C1350" s="92" t="s">
        <v>1023</v>
      </c>
      <c r="D1350" s="93">
        <v>116.56</v>
      </c>
      <c r="E1350" s="94">
        <v>8.0000000000000002E-3</v>
      </c>
      <c r="F1350" s="95">
        <v>0.93247999999999998</v>
      </c>
      <c r="G1350" s="95"/>
      <c r="H1350" s="6"/>
    </row>
    <row r="1351" spans="1:8">
      <c r="A1351" s="90"/>
      <c r="B1351" s="91" t="s">
        <v>1009</v>
      </c>
      <c r="C1351" s="92" t="s">
        <v>224</v>
      </c>
      <c r="D1351" s="93">
        <v>12.04</v>
      </c>
      <c r="E1351" s="94">
        <v>8.0000000000000002E-3</v>
      </c>
      <c r="F1351" s="95">
        <v>9.6320000000000003E-2</v>
      </c>
      <c r="G1351" s="95"/>
      <c r="H1351" s="6"/>
    </row>
    <row r="1352" spans="1:8">
      <c r="A1352" s="90" t="s">
        <v>188</v>
      </c>
      <c r="B1352" s="91" t="s">
        <v>189</v>
      </c>
      <c r="C1352" s="92" t="s">
        <v>47</v>
      </c>
      <c r="D1352" s="93">
        <v>117.5</v>
      </c>
      <c r="E1352" s="94"/>
      <c r="F1352" s="95">
        <v>3.33</v>
      </c>
      <c r="G1352" s="95">
        <v>391.28</v>
      </c>
      <c r="H1352" s="6" t="s">
        <v>511</v>
      </c>
    </row>
    <row r="1353" spans="1:8">
      <c r="A1353" s="90"/>
      <c r="B1353" s="91" t="s">
        <v>1118</v>
      </c>
      <c r="C1353" s="92" t="s">
        <v>1023</v>
      </c>
      <c r="D1353" s="93">
        <v>146.13999999999999</v>
      </c>
      <c r="E1353" s="94">
        <v>2.2800000000000001E-2</v>
      </c>
      <c r="F1353" s="95">
        <v>3.3319920000000001</v>
      </c>
      <c r="G1353" s="95"/>
      <c r="H1353" s="6"/>
    </row>
    <row r="1354" spans="1:8">
      <c r="A1354" s="90" t="s">
        <v>190</v>
      </c>
      <c r="B1354" s="91" t="s">
        <v>191</v>
      </c>
      <c r="C1354" s="92" t="s">
        <v>47</v>
      </c>
      <c r="D1354" s="93">
        <v>117.5</v>
      </c>
      <c r="E1354" s="94"/>
      <c r="F1354" s="95">
        <v>0.75</v>
      </c>
      <c r="G1354" s="95">
        <v>88.12</v>
      </c>
      <c r="H1354" s="6" t="s">
        <v>511</v>
      </c>
    </row>
    <row r="1355" spans="1:8">
      <c r="A1355" s="90"/>
      <c r="B1355" s="91" t="s">
        <v>1120</v>
      </c>
      <c r="C1355" s="92" t="s">
        <v>1023</v>
      </c>
      <c r="D1355" s="93">
        <v>152.15</v>
      </c>
      <c r="E1355" s="94">
        <v>2.9867000000000001E-3</v>
      </c>
      <c r="F1355" s="95">
        <v>0.454426</v>
      </c>
      <c r="G1355" s="95"/>
      <c r="H1355" s="6"/>
    </row>
    <row r="1356" spans="1:8">
      <c r="A1356" s="90"/>
      <c r="B1356" s="91" t="s">
        <v>1009</v>
      </c>
      <c r="C1356" s="92" t="s">
        <v>224</v>
      </c>
      <c r="D1356" s="93">
        <v>12.04</v>
      </c>
      <c r="E1356" s="94">
        <v>2.5499999999999998E-2</v>
      </c>
      <c r="F1356" s="95">
        <v>0.30702000000000002</v>
      </c>
      <c r="G1356" s="95"/>
      <c r="H1356" s="6"/>
    </row>
    <row r="1357" spans="1:8">
      <c r="A1357" s="84"/>
      <c r="B1357" s="85" t="s">
        <v>200</v>
      </c>
      <c r="C1357" s="86"/>
      <c r="D1357" s="87"/>
      <c r="E1357" s="88"/>
      <c r="F1357" s="89"/>
      <c r="G1357" s="89">
        <f>SUM(G1358:G1406)</f>
        <v>104765.43</v>
      </c>
      <c r="H1357" s="5" t="s">
        <v>512</v>
      </c>
    </row>
    <row r="1358" spans="1:8">
      <c r="A1358" s="90" t="s">
        <v>294</v>
      </c>
      <c r="B1358" s="91" t="s">
        <v>295</v>
      </c>
      <c r="C1358" s="92" t="s">
        <v>19</v>
      </c>
      <c r="D1358" s="93">
        <v>416.5</v>
      </c>
      <c r="E1358" s="94"/>
      <c r="F1358" s="95">
        <v>44.31</v>
      </c>
      <c r="G1358" s="95">
        <v>18455.12</v>
      </c>
      <c r="H1358" s="6" t="s">
        <v>512</v>
      </c>
    </row>
    <row r="1359" spans="1:8">
      <c r="A1359" s="90"/>
      <c r="B1359" s="91" t="s">
        <v>1198</v>
      </c>
      <c r="C1359" s="92" t="s">
        <v>1199</v>
      </c>
      <c r="D1359" s="93">
        <v>5.67</v>
      </c>
      <c r="E1359" s="94">
        <v>0.01</v>
      </c>
      <c r="F1359" s="95">
        <v>5.67E-2</v>
      </c>
      <c r="G1359" s="95"/>
      <c r="H1359" s="6"/>
    </row>
    <row r="1360" spans="1:8">
      <c r="A1360" s="90"/>
      <c r="B1360" s="91" t="s">
        <v>1200</v>
      </c>
      <c r="C1360" s="92" t="s">
        <v>40</v>
      </c>
      <c r="D1360" s="93">
        <v>7.8</v>
      </c>
      <c r="E1360" s="94">
        <v>0.19600000000000001</v>
      </c>
      <c r="F1360" s="95">
        <v>1.5287999999999999</v>
      </c>
      <c r="G1360" s="95"/>
      <c r="H1360" s="6"/>
    </row>
    <row r="1361" spans="1:8">
      <c r="A1361" s="90"/>
      <c r="B1361" s="91" t="s">
        <v>1201</v>
      </c>
      <c r="C1361" s="92" t="s">
        <v>40</v>
      </c>
      <c r="D1361" s="93">
        <v>12</v>
      </c>
      <c r="E1361" s="94">
        <v>0.39300000000000002</v>
      </c>
      <c r="F1361" s="95">
        <v>4.7160000000000002</v>
      </c>
      <c r="G1361" s="95"/>
      <c r="H1361" s="6"/>
    </row>
    <row r="1362" spans="1:8">
      <c r="A1362" s="90"/>
      <c r="B1362" s="91" t="s">
        <v>1202</v>
      </c>
      <c r="C1362" s="92" t="s">
        <v>40</v>
      </c>
      <c r="D1362" s="93">
        <v>3</v>
      </c>
      <c r="E1362" s="94">
        <v>0.78500000000000003</v>
      </c>
      <c r="F1362" s="95">
        <v>2.355</v>
      </c>
      <c r="G1362" s="95"/>
      <c r="H1362" s="6"/>
    </row>
    <row r="1363" spans="1:8">
      <c r="A1363" s="90"/>
      <c r="B1363" s="91" t="s">
        <v>1203</v>
      </c>
      <c r="C1363" s="92" t="s">
        <v>1007</v>
      </c>
      <c r="D1363" s="93">
        <v>9.9499999999999993</v>
      </c>
      <c r="E1363" s="94">
        <v>1.9E-2</v>
      </c>
      <c r="F1363" s="95">
        <v>0.18905</v>
      </c>
      <c r="G1363" s="95"/>
      <c r="H1363" s="6"/>
    </row>
    <row r="1364" spans="1:8">
      <c r="A1364" s="90"/>
      <c r="B1364" s="91" t="s">
        <v>1089</v>
      </c>
      <c r="C1364" s="92" t="s">
        <v>224</v>
      </c>
      <c r="D1364" s="93">
        <v>13.33</v>
      </c>
      <c r="E1364" s="94">
        <v>0.159</v>
      </c>
      <c r="F1364" s="95">
        <v>2.1194700000000002</v>
      </c>
      <c r="G1364" s="95"/>
      <c r="H1364" s="6"/>
    </row>
    <row r="1365" spans="1:8">
      <c r="A1365" s="90"/>
      <c r="B1365" s="91" t="s">
        <v>1008</v>
      </c>
      <c r="C1365" s="92" t="s">
        <v>224</v>
      </c>
      <c r="D1365" s="93">
        <v>16.73</v>
      </c>
      <c r="E1365" s="94">
        <v>0.86599999999999999</v>
      </c>
      <c r="F1365" s="95">
        <v>14.48818</v>
      </c>
      <c r="G1365" s="95"/>
      <c r="H1365" s="6"/>
    </row>
    <row r="1366" spans="1:8">
      <c r="A1366" s="90"/>
      <c r="B1366" s="91" t="s">
        <v>1204</v>
      </c>
      <c r="C1366" s="92" t="s">
        <v>19</v>
      </c>
      <c r="D1366" s="93">
        <v>71.91</v>
      </c>
      <c r="E1366" s="94">
        <v>0.26300000000000001</v>
      </c>
      <c r="F1366" s="95">
        <v>18.912330000000001</v>
      </c>
      <c r="G1366" s="95"/>
      <c r="H1366" s="6"/>
    </row>
    <row r="1367" spans="1:8">
      <c r="A1367" s="90" t="s">
        <v>300</v>
      </c>
      <c r="B1367" s="91" t="s">
        <v>301</v>
      </c>
      <c r="C1367" s="92" t="s">
        <v>47</v>
      </c>
      <c r="D1367" s="93">
        <v>80.5</v>
      </c>
      <c r="E1367" s="94"/>
      <c r="F1367" s="95">
        <v>436.34</v>
      </c>
      <c r="G1367" s="95">
        <f>D1367*F1367</f>
        <v>35125.369999999995</v>
      </c>
      <c r="H1367" s="6" t="s">
        <v>512</v>
      </c>
    </row>
    <row r="1368" spans="1:8">
      <c r="A1368" s="90"/>
      <c r="B1368" s="91" t="s">
        <v>1212</v>
      </c>
      <c r="C1368" s="92" t="s">
        <v>47</v>
      </c>
      <c r="D1368" s="93">
        <v>310.95999999999998</v>
      </c>
      <c r="E1368" s="94">
        <v>1.02</v>
      </c>
      <c r="F1368" s="95">
        <v>317.17919999999998</v>
      </c>
      <c r="G1368" s="95"/>
      <c r="H1368" s="6"/>
    </row>
    <row r="1369" spans="1:8">
      <c r="A1369" s="90"/>
      <c r="B1369" s="91" t="s">
        <v>1213</v>
      </c>
      <c r="C1369" s="92" t="s">
        <v>47</v>
      </c>
      <c r="D1369" s="93">
        <v>116.82</v>
      </c>
      <c r="E1369" s="94">
        <v>1.02</v>
      </c>
      <c r="F1369" s="95">
        <f>D1369*E1369</f>
        <v>119.15639999999999</v>
      </c>
      <c r="G1369" s="95"/>
      <c r="H1369" s="6"/>
    </row>
    <row r="1370" spans="1:8">
      <c r="A1370" s="90" t="s">
        <v>306</v>
      </c>
      <c r="B1370" s="91" t="s">
        <v>307</v>
      </c>
      <c r="C1370" s="92" t="s">
        <v>282</v>
      </c>
      <c r="D1370" s="93">
        <v>834</v>
      </c>
      <c r="E1370" s="94"/>
      <c r="F1370" s="95">
        <v>7.67</v>
      </c>
      <c r="G1370" s="95">
        <v>6396.78</v>
      </c>
      <c r="H1370" s="6" t="s">
        <v>512</v>
      </c>
    </row>
    <row r="1371" spans="1:8">
      <c r="A1371" s="90"/>
      <c r="B1371" s="91" t="s">
        <v>1215</v>
      </c>
      <c r="C1371" s="92" t="s">
        <v>1007</v>
      </c>
      <c r="D1371" s="93">
        <v>7.7</v>
      </c>
      <c r="E1371" s="94">
        <v>2.5000000000000001E-2</v>
      </c>
      <c r="F1371" s="95">
        <v>0.1925</v>
      </c>
      <c r="G1371" s="95"/>
      <c r="H1371" s="6"/>
    </row>
    <row r="1372" spans="1:8">
      <c r="A1372" s="90"/>
      <c r="B1372" s="91" t="s">
        <v>1216</v>
      </c>
      <c r="C1372" s="92" t="s">
        <v>259</v>
      </c>
      <c r="D1372" s="93">
        <v>0.14000000000000001</v>
      </c>
      <c r="E1372" s="94">
        <v>0.97</v>
      </c>
      <c r="F1372" s="95">
        <v>0.1358</v>
      </c>
      <c r="G1372" s="95"/>
      <c r="H1372" s="6"/>
    </row>
    <row r="1373" spans="1:8">
      <c r="A1373" s="90"/>
      <c r="B1373" s="91" t="s">
        <v>1217</v>
      </c>
      <c r="C1373" s="92" t="s">
        <v>224</v>
      </c>
      <c r="D1373" s="93">
        <v>13.3</v>
      </c>
      <c r="E1373" s="94">
        <v>2.18E-2</v>
      </c>
      <c r="F1373" s="95">
        <v>0.28993999999999998</v>
      </c>
      <c r="G1373" s="95"/>
      <c r="H1373" s="6"/>
    </row>
    <row r="1374" spans="1:8">
      <c r="A1374" s="90"/>
      <c r="B1374" s="91" t="s">
        <v>1218</v>
      </c>
      <c r="C1374" s="92" t="s">
        <v>224</v>
      </c>
      <c r="D1374" s="93">
        <v>16.73</v>
      </c>
      <c r="E1374" s="94">
        <v>0.13300000000000001</v>
      </c>
      <c r="F1374" s="95">
        <v>2.2250899999999998</v>
      </c>
      <c r="G1374" s="95"/>
      <c r="H1374" s="6"/>
    </row>
    <row r="1375" spans="1:8">
      <c r="A1375" s="90"/>
      <c r="B1375" s="91" t="s">
        <v>1219</v>
      </c>
      <c r="C1375" s="92" t="s">
        <v>282</v>
      </c>
      <c r="D1375" s="93">
        <v>4.8499999999999996</v>
      </c>
      <c r="E1375" s="94">
        <v>1</v>
      </c>
      <c r="F1375" s="95">
        <v>4.8499999999999996</v>
      </c>
      <c r="G1375" s="95"/>
      <c r="H1375" s="6"/>
    </row>
    <row r="1376" spans="1:8">
      <c r="A1376" s="90" t="s">
        <v>308</v>
      </c>
      <c r="B1376" s="91" t="s">
        <v>309</v>
      </c>
      <c r="C1376" s="92" t="s">
        <v>282</v>
      </c>
      <c r="D1376" s="93">
        <v>239</v>
      </c>
      <c r="E1376" s="94"/>
      <c r="F1376" s="95">
        <v>7.33</v>
      </c>
      <c r="G1376" s="95">
        <v>1751.87</v>
      </c>
      <c r="H1376" s="6" t="s">
        <v>512</v>
      </c>
    </row>
    <row r="1377" spans="1:8">
      <c r="A1377" s="90"/>
      <c r="B1377" s="91" t="s">
        <v>1215</v>
      </c>
      <c r="C1377" s="92" t="s">
        <v>1007</v>
      </c>
      <c r="D1377" s="93">
        <v>7.7</v>
      </c>
      <c r="E1377" s="94">
        <v>2.5000000000000001E-2</v>
      </c>
      <c r="F1377" s="95">
        <v>0.1925</v>
      </c>
      <c r="G1377" s="95"/>
      <c r="H1377" s="6"/>
    </row>
    <row r="1378" spans="1:8">
      <c r="A1378" s="90"/>
      <c r="B1378" s="91" t="s">
        <v>1216</v>
      </c>
      <c r="C1378" s="92" t="s">
        <v>259</v>
      </c>
      <c r="D1378" s="93">
        <v>0.14000000000000001</v>
      </c>
      <c r="E1378" s="94">
        <v>0.74299999999999999</v>
      </c>
      <c r="F1378" s="95">
        <v>0.10402</v>
      </c>
      <c r="G1378" s="95"/>
      <c r="H1378" s="6"/>
    </row>
    <row r="1379" spans="1:8">
      <c r="A1379" s="90"/>
      <c r="B1379" s="91" t="s">
        <v>1217</v>
      </c>
      <c r="C1379" s="92" t="s">
        <v>224</v>
      </c>
      <c r="D1379" s="93">
        <v>13.3</v>
      </c>
      <c r="E1379" s="94">
        <v>1.6199999999999999E-2</v>
      </c>
      <c r="F1379" s="95">
        <v>0.21546000000000001</v>
      </c>
      <c r="G1379" s="95"/>
      <c r="H1379" s="6"/>
    </row>
    <row r="1380" spans="1:8">
      <c r="A1380" s="90"/>
      <c r="B1380" s="91" t="s">
        <v>1218</v>
      </c>
      <c r="C1380" s="92" t="s">
        <v>224</v>
      </c>
      <c r="D1380" s="93">
        <v>16.73</v>
      </c>
      <c r="E1380" s="94">
        <v>9.9299999999999999E-2</v>
      </c>
      <c r="F1380" s="95">
        <v>1.661289</v>
      </c>
      <c r="G1380" s="95"/>
      <c r="H1380" s="6"/>
    </row>
    <row r="1381" spans="1:8">
      <c r="A1381" s="90"/>
      <c r="B1381" s="91" t="s">
        <v>1220</v>
      </c>
      <c r="C1381" s="92" t="s">
        <v>282</v>
      </c>
      <c r="D1381" s="93">
        <v>5.17</v>
      </c>
      <c r="E1381" s="94">
        <v>1</v>
      </c>
      <c r="F1381" s="95">
        <v>5.17</v>
      </c>
      <c r="G1381" s="95"/>
      <c r="H1381" s="6"/>
    </row>
    <row r="1382" spans="1:8">
      <c r="A1382" s="90" t="s">
        <v>310</v>
      </c>
      <c r="B1382" s="91" t="s">
        <v>311</v>
      </c>
      <c r="C1382" s="92" t="s">
        <v>282</v>
      </c>
      <c r="D1382" s="93">
        <v>4652.5</v>
      </c>
      <c r="E1382" s="94"/>
      <c r="F1382" s="95">
        <v>5.93</v>
      </c>
      <c r="G1382" s="95">
        <v>27589.32</v>
      </c>
      <c r="H1382" s="6" t="s">
        <v>512</v>
      </c>
    </row>
    <row r="1383" spans="1:8">
      <c r="A1383" s="90"/>
      <c r="B1383" s="91" t="s">
        <v>1215</v>
      </c>
      <c r="C1383" s="92" t="s">
        <v>1007</v>
      </c>
      <c r="D1383" s="93">
        <v>7.7</v>
      </c>
      <c r="E1383" s="94">
        <v>2.5000000000000001E-2</v>
      </c>
      <c r="F1383" s="95">
        <v>0.1925</v>
      </c>
      <c r="G1383" s="95"/>
      <c r="H1383" s="6"/>
    </row>
    <row r="1384" spans="1:8">
      <c r="A1384" s="90"/>
      <c r="B1384" s="91" t="s">
        <v>1216</v>
      </c>
      <c r="C1384" s="92" t="s">
        <v>259</v>
      </c>
      <c r="D1384" s="93">
        <v>0.14000000000000001</v>
      </c>
      <c r="E1384" s="94">
        <v>0.54300000000000004</v>
      </c>
      <c r="F1384" s="95">
        <v>7.6020000000000004E-2</v>
      </c>
      <c r="G1384" s="95"/>
      <c r="H1384" s="6"/>
    </row>
    <row r="1385" spans="1:8">
      <c r="A1385" s="90"/>
      <c r="B1385" s="91" t="s">
        <v>1217</v>
      </c>
      <c r="C1385" s="92" t="s">
        <v>224</v>
      </c>
      <c r="D1385" s="93">
        <v>13.3</v>
      </c>
      <c r="E1385" s="94">
        <v>1.21E-2</v>
      </c>
      <c r="F1385" s="95">
        <v>0.16092999999999999</v>
      </c>
      <c r="G1385" s="95"/>
      <c r="H1385" s="6"/>
    </row>
    <row r="1386" spans="1:8">
      <c r="A1386" s="90"/>
      <c r="B1386" s="91" t="s">
        <v>1218</v>
      </c>
      <c r="C1386" s="92" t="s">
        <v>224</v>
      </c>
      <c r="D1386" s="93">
        <v>16.73</v>
      </c>
      <c r="E1386" s="94">
        <v>7.4300000000000005E-2</v>
      </c>
      <c r="F1386" s="95">
        <v>1.243039</v>
      </c>
      <c r="G1386" s="95"/>
      <c r="H1386" s="6"/>
    </row>
    <row r="1387" spans="1:8">
      <c r="A1387" s="90"/>
      <c r="B1387" s="91" t="s">
        <v>1221</v>
      </c>
      <c r="C1387" s="92" t="s">
        <v>282</v>
      </c>
      <c r="D1387" s="93">
        <v>4.2699999999999996</v>
      </c>
      <c r="E1387" s="94">
        <v>1</v>
      </c>
      <c r="F1387" s="95">
        <v>4.2699999999999996</v>
      </c>
      <c r="G1387" s="95"/>
      <c r="H1387" s="6"/>
    </row>
    <row r="1388" spans="1:8">
      <c r="A1388" s="90" t="s">
        <v>312</v>
      </c>
      <c r="B1388" s="91" t="s">
        <v>313</v>
      </c>
      <c r="C1388" s="92" t="s">
        <v>282</v>
      </c>
      <c r="D1388" s="93">
        <v>1398.5</v>
      </c>
      <c r="E1388" s="94"/>
      <c r="F1388" s="95">
        <v>5.22</v>
      </c>
      <c r="G1388" s="95">
        <v>7300.17</v>
      </c>
      <c r="H1388" s="6" t="s">
        <v>512</v>
      </c>
    </row>
    <row r="1389" spans="1:8">
      <c r="A1389" s="90"/>
      <c r="B1389" s="91" t="s">
        <v>1215</v>
      </c>
      <c r="C1389" s="92" t="s">
        <v>1007</v>
      </c>
      <c r="D1389" s="93">
        <v>7.7</v>
      </c>
      <c r="E1389" s="94">
        <v>2.5000000000000001E-2</v>
      </c>
      <c r="F1389" s="95">
        <v>0.1925</v>
      </c>
      <c r="G1389" s="95"/>
      <c r="H1389" s="6"/>
    </row>
    <row r="1390" spans="1:8">
      <c r="A1390" s="90"/>
      <c r="B1390" s="91" t="s">
        <v>1216</v>
      </c>
      <c r="C1390" s="92" t="s">
        <v>259</v>
      </c>
      <c r="D1390" s="93">
        <v>0.14000000000000001</v>
      </c>
      <c r="E1390" s="94">
        <v>0.36699999999999999</v>
      </c>
      <c r="F1390" s="95">
        <v>5.1380000000000002E-2</v>
      </c>
      <c r="G1390" s="95"/>
      <c r="H1390" s="6"/>
    </row>
    <row r="1391" spans="1:8">
      <c r="A1391" s="90"/>
      <c r="B1391" s="91" t="s">
        <v>1217</v>
      </c>
      <c r="C1391" s="92" t="s">
        <v>224</v>
      </c>
      <c r="D1391" s="93">
        <v>13.3</v>
      </c>
      <c r="E1391" s="94">
        <v>8.8999999999999999E-3</v>
      </c>
      <c r="F1391" s="95">
        <v>0.11837</v>
      </c>
      <c r="G1391" s="95"/>
      <c r="H1391" s="6"/>
    </row>
    <row r="1392" spans="1:8">
      <c r="A1392" s="90"/>
      <c r="B1392" s="91" t="s">
        <v>1218</v>
      </c>
      <c r="C1392" s="92" t="s">
        <v>224</v>
      </c>
      <c r="D1392" s="93">
        <v>16.73</v>
      </c>
      <c r="E1392" s="94">
        <v>5.4199999999999998E-2</v>
      </c>
      <c r="F1392" s="95">
        <v>0.90676599999999996</v>
      </c>
      <c r="G1392" s="95"/>
      <c r="H1392" s="6"/>
    </row>
    <row r="1393" spans="1:8">
      <c r="A1393" s="90"/>
      <c r="B1393" s="91" t="s">
        <v>1222</v>
      </c>
      <c r="C1393" s="92" t="s">
        <v>282</v>
      </c>
      <c r="D1393" s="93">
        <v>3.97</v>
      </c>
      <c r="E1393" s="94">
        <v>1</v>
      </c>
      <c r="F1393" s="95">
        <v>3.97</v>
      </c>
      <c r="G1393" s="95"/>
      <c r="H1393" s="6"/>
    </row>
    <row r="1394" spans="1:8">
      <c r="A1394" s="90" t="s">
        <v>513</v>
      </c>
      <c r="B1394" s="91" t="s">
        <v>514</v>
      </c>
      <c r="C1394" s="92" t="s">
        <v>282</v>
      </c>
      <c r="D1394" s="93">
        <v>364</v>
      </c>
      <c r="E1394" s="94"/>
      <c r="F1394" s="95">
        <v>4.8</v>
      </c>
      <c r="G1394" s="95">
        <v>1747.2</v>
      </c>
      <c r="H1394" s="6" t="s">
        <v>512</v>
      </c>
    </row>
    <row r="1395" spans="1:8">
      <c r="A1395" s="90"/>
      <c r="B1395" s="91" t="s">
        <v>1215</v>
      </c>
      <c r="C1395" s="92" t="s">
        <v>1007</v>
      </c>
      <c r="D1395" s="93">
        <v>7.7</v>
      </c>
      <c r="E1395" s="94">
        <v>2.5000000000000001E-2</v>
      </c>
      <c r="F1395" s="95">
        <v>0.1925</v>
      </c>
      <c r="G1395" s="95"/>
      <c r="H1395" s="6"/>
    </row>
    <row r="1396" spans="1:8">
      <c r="A1396" s="90"/>
      <c r="B1396" s="91" t="s">
        <v>1216</v>
      </c>
      <c r="C1396" s="92" t="s">
        <v>259</v>
      </c>
      <c r="D1396" s="93">
        <v>0.14000000000000001</v>
      </c>
      <c r="E1396" s="94">
        <v>0.21199999999999999</v>
      </c>
      <c r="F1396" s="95">
        <v>2.9680000000000002E-2</v>
      </c>
      <c r="G1396" s="95"/>
      <c r="H1396" s="6"/>
    </row>
    <row r="1397" spans="1:8">
      <c r="A1397" s="90"/>
      <c r="B1397" s="91" t="s">
        <v>1217</v>
      </c>
      <c r="C1397" s="92" t="s">
        <v>224</v>
      </c>
      <c r="D1397" s="93">
        <v>13.3</v>
      </c>
      <c r="E1397" s="94">
        <v>6.0000000000000001E-3</v>
      </c>
      <c r="F1397" s="95">
        <v>7.9799999999999996E-2</v>
      </c>
      <c r="G1397" s="95"/>
      <c r="H1397" s="6"/>
    </row>
    <row r="1398" spans="1:8">
      <c r="A1398" s="90"/>
      <c r="B1398" s="91" t="s">
        <v>1218</v>
      </c>
      <c r="C1398" s="92" t="s">
        <v>224</v>
      </c>
      <c r="D1398" s="93">
        <v>16.73</v>
      </c>
      <c r="E1398" s="94">
        <v>3.6700000000000003E-2</v>
      </c>
      <c r="F1398" s="95">
        <v>0.61399099999999995</v>
      </c>
      <c r="G1398" s="95"/>
      <c r="H1398" s="6"/>
    </row>
    <row r="1399" spans="1:8">
      <c r="A1399" s="90"/>
      <c r="B1399" s="91" t="s">
        <v>1298</v>
      </c>
      <c r="C1399" s="92" t="s">
        <v>282</v>
      </c>
      <c r="D1399" s="93">
        <v>3.91</v>
      </c>
      <c r="E1399" s="94">
        <v>1</v>
      </c>
      <c r="F1399" s="95">
        <v>3.91</v>
      </c>
      <c r="G1399" s="95"/>
      <c r="H1399" s="6"/>
    </row>
    <row r="1400" spans="1:8">
      <c r="A1400" s="90" t="s">
        <v>400</v>
      </c>
      <c r="B1400" s="91" t="s">
        <v>401</v>
      </c>
      <c r="C1400" s="92" t="s">
        <v>52</v>
      </c>
      <c r="D1400" s="93">
        <v>120</v>
      </c>
      <c r="E1400" s="94"/>
      <c r="F1400" s="95">
        <v>53.33</v>
      </c>
      <c r="G1400" s="95">
        <v>6399.6</v>
      </c>
      <c r="H1400" s="6" t="s">
        <v>512</v>
      </c>
    </row>
    <row r="1401" spans="1:8">
      <c r="A1401" s="90"/>
      <c r="B1401" s="91" t="s">
        <v>1250</v>
      </c>
      <c r="C1401" s="92" t="s">
        <v>1007</v>
      </c>
      <c r="D1401" s="93">
        <v>19.940000000000001</v>
      </c>
      <c r="E1401" s="94">
        <v>3.7999999999999999E-2</v>
      </c>
      <c r="F1401" s="95">
        <v>0.75771999999999995</v>
      </c>
      <c r="G1401" s="95"/>
      <c r="H1401" s="6"/>
    </row>
    <row r="1402" spans="1:8">
      <c r="A1402" s="90"/>
      <c r="B1402" s="91" t="s">
        <v>1258</v>
      </c>
      <c r="C1402" s="92" t="s">
        <v>254</v>
      </c>
      <c r="D1402" s="93">
        <v>34.81</v>
      </c>
      <c r="E1402" s="94">
        <v>1.1140000000000001</v>
      </c>
      <c r="F1402" s="95">
        <v>38.77834</v>
      </c>
      <c r="G1402" s="95"/>
      <c r="H1402" s="6"/>
    </row>
    <row r="1403" spans="1:8">
      <c r="A1403" s="90"/>
      <c r="B1403" s="91" t="s">
        <v>1009</v>
      </c>
      <c r="C1403" s="92" t="s">
        <v>224</v>
      </c>
      <c r="D1403" s="93">
        <v>12.04</v>
      </c>
      <c r="E1403" s="94">
        <v>0.11</v>
      </c>
      <c r="F1403" s="95">
        <v>1.3244</v>
      </c>
      <c r="G1403" s="95"/>
      <c r="H1403" s="6"/>
    </row>
    <row r="1404" spans="1:8">
      <c r="A1404" s="90"/>
      <c r="B1404" s="91" t="s">
        <v>1194</v>
      </c>
      <c r="C1404" s="92" t="s">
        <v>224</v>
      </c>
      <c r="D1404" s="93">
        <v>19.34</v>
      </c>
      <c r="E1404" s="94">
        <v>0.11</v>
      </c>
      <c r="F1404" s="95">
        <v>2.1274000000000002</v>
      </c>
      <c r="G1404" s="95"/>
      <c r="H1404" s="6"/>
    </row>
    <row r="1405" spans="1:8">
      <c r="A1405" s="90"/>
      <c r="B1405" s="91" t="s">
        <v>1224</v>
      </c>
      <c r="C1405" s="92" t="s">
        <v>1025</v>
      </c>
      <c r="D1405" s="93">
        <v>51.74</v>
      </c>
      <c r="E1405" s="94">
        <v>5.3999999999999999E-2</v>
      </c>
      <c r="F1405" s="95">
        <v>2.7939600000000002</v>
      </c>
      <c r="G1405" s="95"/>
      <c r="H1405" s="6"/>
    </row>
    <row r="1406" spans="1:8">
      <c r="A1406" s="90"/>
      <c r="B1406" s="91" t="s">
        <v>1195</v>
      </c>
      <c r="C1406" s="92" t="s">
        <v>1023</v>
      </c>
      <c r="D1406" s="93">
        <v>135.41999999999999</v>
      </c>
      <c r="E1406" s="94">
        <v>5.6000000000000001E-2</v>
      </c>
      <c r="F1406" s="95">
        <v>7.58352</v>
      </c>
      <c r="G1406" s="95"/>
      <c r="H1406" s="6"/>
    </row>
    <row r="1407" spans="1:8">
      <c r="A1407" s="84"/>
      <c r="B1407" s="85" t="s">
        <v>278</v>
      </c>
      <c r="C1407" s="86"/>
      <c r="D1407" s="87"/>
      <c r="E1407" s="88"/>
      <c r="F1407" s="89"/>
      <c r="G1407" s="89">
        <v>627.23</v>
      </c>
      <c r="H1407" s="5" t="s">
        <v>515</v>
      </c>
    </row>
    <row r="1408" spans="1:8">
      <c r="A1408" s="90" t="s">
        <v>280</v>
      </c>
      <c r="B1408" s="91" t="s">
        <v>281</v>
      </c>
      <c r="C1408" s="92" t="s">
        <v>282</v>
      </c>
      <c r="D1408" s="93">
        <v>313</v>
      </c>
      <c r="E1408" s="94"/>
      <c r="F1408" s="95">
        <v>1.35</v>
      </c>
      <c r="G1408" s="95">
        <v>422.55</v>
      </c>
      <c r="H1408" s="6" t="s">
        <v>515</v>
      </c>
    </row>
    <row r="1409" spans="1:8">
      <c r="A1409" s="90"/>
      <c r="B1409" s="91" t="s">
        <v>1183</v>
      </c>
      <c r="C1409" s="92" t="s">
        <v>224</v>
      </c>
      <c r="D1409" s="93">
        <v>21.08</v>
      </c>
      <c r="E1409" s="94">
        <v>0.03</v>
      </c>
      <c r="F1409" s="95">
        <v>0.63239999999999996</v>
      </c>
      <c r="G1409" s="95"/>
      <c r="H1409" s="6"/>
    </row>
    <row r="1410" spans="1:8">
      <c r="A1410" s="90"/>
      <c r="B1410" s="91" t="s">
        <v>1009</v>
      </c>
      <c r="C1410" s="92" t="s">
        <v>224</v>
      </c>
      <c r="D1410" s="93">
        <v>12.04</v>
      </c>
      <c r="E1410" s="94">
        <v>0.06</v>
      </c>
      <c r="F1410" s="95">
        <v>0.72240000000000004</v>
      </c>
      <c r="G1410" s="95"/>
      <c r="H1410" s="6"/>
    </row>
    <row r="1411" spans="1:8">
      <c r="A1411" s="90" t="s">
        <v>516</v>
      </c>
      <c r="B1411" s="91" t="s">
        <v>517</v>
      </c>
      <c r="C1411" s="92" t="s">
        <v>52</v>
      </c>
      <c r="D1411" s="93">
        <v>78</v>
      </c>
      <c r="E1411" s="94"/>
      <c r="F1411" s="95">
        <v>1.35</v>
      </c>
      <c r="G1411" s="95">
        <v>105.3</v>
      </c>
      <c r="H1411" s="6" t="s">
        <v>515</v>
      </c>
    </row>
    <row r="1412" spans="1:8">
      <c r="A1412" s="90"/>
      <c r="B1412" s="91" t="s">
        <v>1138</v>
      </c>
      <c r="C1412" s="92" t="s">
        <v>224</v>
      </c>
      <c r="D1412" s="93">
        <v>21.08</v>
      </c>
      <c r="E1412" s="94">
        <v>0.03</v>
      </c>
      <c r="F1412" s="95">
        <v>0.63239999999999996</v>
      </c>
      <c r="G1412" s="95"/>
      <c r="H1412" s="6"/>
    </row>
    <row r="1413" spans="1:8">
      <c r="A1413" s="90"/>
      <c r="B1413" s="91" t="s">
        <v>1009</v>
      </c>
      <c r="C1413" s="92" t="s">
        <v>224</v>
      </c>
      <c r="D1413" s="93">
        <v>12.04</v>
      </c>
      <c r="E1413" s="94">
        <v>0.06</v>
      </c>
      <c r="F1413" s="95">
        <v>0.72240000000000004</v>
      </c>
      <c r="G1413" s="95"/>
      <c r="H1413" s="6"/>
    </row>
    <row r="1414" spans="1:8">
      <c r="A1414" s="90" t="s">
        <v>518</v>
      </c>
      <c r="B1414" s="91" t="s">
        <v>519</v>
      </c>
      <c r="C1414" s="92" t="s">
        <v>52</v>
      </c>
      <c r="D1414" s="93">
        <v>15</v>
      </c>
      <c r="E1414" s="94"/>
      <c r="F1414" s="95">
        <v>2.25</v>
      </c>
      <c r="G1414" s="95">
        <v>33.75</v>
      </c>
      <c r="H1414" s="6" t="s">
        <v>515</v>
      </c>
    </row>
    <row r="1415" spans="1:8">
      <c r="A1415" s="90"/>
      <c r="B1415" s="91" t="s">
        <v>1138</v>
      </c>
      <c r="C1415" s="92" t="s">
        <v>224</v>
      </c>
      <c r="D1415" s="93">
        <v>21.08</v>
      </c>
      <c r="E1415" s="94">
        <v>0.05</v>
      </c>
      <c r="F1415" s="95">
        <v>1.054</v>
      </c>
      <c r="G1415" s="95"/>
      <c r="H1415" s="6"/>
    </row>
    <row r="1416" spans="1:8">
      <c r="A1416" s="90"/>
      <c r="B1416" s="91" t="s">
        <v>1009</v>
      </c>
      <c r="C1416" s="92" t="s">
        <v>224</v>
      </c>
      <c r="D1416" s="93">
        <v>12.04</v>
      </c>
      <c r="E1416" s="94">
        <v>0.1</v>
      </c>
      <c r="F1416" s="95">
        <v>1.204</v>
      </c>
      <c r="G1416" s="95"/>
      <c r="H1416" s="6"/>
    </row>
    <row r="1417" spans="1:8">
      <c r="A1417" s="90" t="s">
        <v>520</v>
      </c>
      <c r="B1417" s="91" t="s">
        <v>521</v>
      </c>
      <c r="C1417" s="92" t="s">
        <v>52</v>
      </c>
      <c r="D1417" s="93">
        <v>5</v>
      </c>
      <c r="E1417" s="94"/>
      <c r="F1417" s="95">
        <v>3.55</v>
      </c>
      <c r="G1417" s="95">
        <v>17.75</v>
      </c>
      <c r="H1417" s="6" t="s">
        <v>515</v>
      </c>
    </row>
    <row r="1418" spans="1:8">
      <c r="A1418" s="90"/>
      <c r="B1418" s="91" t="s">
        <v>1138</v>
      </c>
      <c r="C1418" s="92" t="s">
        <v>224</v>
      </c>
      <c r="D1418" s="93">
        <v>21.08</v>
      </c>
      <c r="E1418" s="94">
        <v>0.1074</v>
      </c>
      <c r="F1418" s="95">
        <v>2.263992</v>
      </c>
      <c r="G1418" s="95"/>
      <c r="H1418" s="6"/>
    </row>
    <row r="1419" spans="1:8">
      <c r="A1419" s="90"/>
      <c r="B1419" s="91" t="s">
        <v>1009</v>
      </c>
      <c r="C1419" s="92" t="s">
        <v>224</v>
      </c>
      <c r="D1419" s="93">
        <v>12.04</v>
      </c>
      <c r="E1419" s="94">
        <v>0.1074</v>
      </c>
      <c r="F1419" s="95">
        <v>1.293096</v>
      </c>
      <c r="G1419" s="95"/>
      <c r="H1419" s="6"/>
    </row>
    <row r="1420" spans="1:8">
      <c r="A1420" s="90" t="s">
        <v>522</v>
      </c>
      <c r="B1420" s="91" t="s">
        <v>523</v>
      </c>
      <c r="C1420" s="92" t="s">
        <v>52</v>
      </c>
      <c r="D1420" s="93">
        <v>12</v>
      </c>
      <c r="E1420" s="94"/>
      <c r="F1420" s="95">
        <v>3.99</v>
      </c>
      <c r="G1420" s="95">
        <v>47.88</v>
      </c>
      <c r="H1420" s="6" t="s">
        <v>515</v>
      </c>
    </row>
    <row r="1421" spans="1:8">
      <c r="A1421" s="90"/>
      <c r="B1421" s="91" t="s">
        <v>1138</v>
      </c>
      <c r="C1421" s="92" t="s">
        <v>224</v>
      </c>
      <c r="D1421" s="93">
        <v>21.08</v>
      </c>
      <c r="E1421" s="94">
        <v>0.1207</v>
      </c>
      <c r="F1421" s="95">
        <v>2.5443560000000001</v>
      </c>
      <c r="G1421" s="95"/>
      <c r="H1421" s="6"/>
    </row>
    <row r="1422" spans="1:8">
      <c r="A1422" s="90"/>
      <c r="B1422" s="91" t="s">
        <v>1009</v>
      </c>
      <c r="C1422" s="92" t="s">
        <v>224</v>
      </c>
      <c r="D1422" s="93">
        <v>12.04</v>
      </c>
      <c r="E1422" s="94">
        <v>0.1207</v>
      </c>
      <c r="F1422" s="95">
        <v>1.453228</v>
      </c>
      <c r="G1422" s="95"/>
      <c r="H1422" s="6"/>
    </row>
    <row r="1423" spans="1:8">
      <c r="A1423" s="84"/>
      <c r="B1423" s="85" t="s">
        <v>29</v>
      </c>
      <c r="C1423" s="86"/>
      <c r="D1423" s="87"/>
      <c r="E1423" s="88"/>
      <c r="F1423" s="89"/>
      <c r="G1423" s="89">
        <v>30957.5</v>
      </c>
      <c r="H1423" s="5" t="s">
        <v>524</v>
      </c>
    </row>
    <row r="1424" spans="1:8">
      <c r="A1424" s="90" t="s">
        <v>320</v>
      </c>
      <c r="B1424" s="91" t="s">
        <v>321</v>
      </c>
      <c r="C1424" s="92" t="s">
        <v>19</v>
      </c>
      <c r="D1424" s="93">
        <v>213.5</v>
      </c>
      <c r="E1424" s="94"/>
      <c r="F1424" s="95">
        <v>145</v>
      </c>
      <c r="G1424" s="95">
        <v>30957.5</v>
      </c>
      <c r="H1424" s="6" t="s">
        <v>524</v>
      </c>
    </row>
    <row r="1425" spans="1:8">
      <c r="A1425" s="90"/>
      <c r="B1425" s="91" t="s">
        <v>1225</v>
      </c>
      <c r="C1425" s="92" t="s">
        <v>19</v>
      </c>
      <c r="D1425" s="93">
        <v>145</v>
      </c>
      <c r="E1425" s="94">
        <v>1</v>
      </c>
      <c r="F1425" s="95">
        <v>145</v>
      </c>
      <c r="G1425" s="95"/>
      <c r="H1425" s="6"/>
    </row>
    <row r="1426" spans="1:8">
      <c r="A1426" s="84"/>
      <c r="B1426" s="85" t="s">
        <v>36</v>
      </c>
      <c r="C1426" s="86"/>
      <c r="D1426" s="87"/>
      <c r="E1426" s="88"/>
      <c r="F1426" s="89"/>
      <c r="G1426" s="89">
        <v>56239.27</v>
      </c>
      <c r="H1426" s="5" t="s">
        <v>525</v>
      </c>
    </row>
    <row r="1427" spans="1:8">
      <c r="A1427" s="90" t="s">
        <v>323</v>
      </c>
      <c r="B1427" s="91" t="s">
        <v>324</v>
      </c>
      <c r="C1427" s="92" t="s">
        <v>19</v>
      </c>
      <c r="D1427" s="93">
        <v>111</v>
      </c>
      <c r="E1427" s="94"/>
      <c r="F1427" s="95">
        <v>3.58</v>
      </c>
      <c r="G1427" s="95">
        <v>397.38</v>
      </c>
      <c r="H1427" s="6" t="s">
        <v>525</v>
      </c>
    </row>
    <row r="1428" spans="1:8">
      <c r="A1428" s="90"/>
      <c r="B1428" s="91" t="s">
        <v>1215</v>
      </c>
      <c r="C1428" s="92" t="s">
        <v>1007</v>
      </c>
      <c r="D1428" s="93">
        <v>7.7</v>
      </c>
      <c r="E1428" s="94">
        <v>0.02</v>
      </c>
      <c r="F1428" s="95">
        <v>0.154</v>
      </c>
      <c r="G1428" s="95"/>
      <c r="H1428" s="6"/>
    </row>
    <row r="1429" spans="1:8">
      <c r="A1429" s="90"/>
      <c r="B1429" s="91" t="s">
        <v>915</v>
      </c>
      <c r="C1429" s="92" t="s">
        <v>254</v>
      </c>
      <c r="D1429" s="93">
        <v>4.8600000000000003</v>
      </c>
      <c r="E1429" s="94">
        <v>3.5999999999999997E-2</v>
      </c>
      <c r="F1429" s="95">
        <v>0.17496</v>
      </c>
      <c r="G1429" s="95"/>
      <c r="H1429" s="6"/>
    </row>
    <row r="1430" spans="1:8">
      <c r="A1430" s="90"/>
      <c r="B1430" s="91" t="s">
        <v>1087</v>
      </c>
      <c r="C1430" s="92" t="s">
        <v>1007</v>
      </c>
      <c r="D1430" s="93">
        <v>7.93</v>
      </c>
      <c r="E1430" s="94">
        <v>0.01</v>
      </c>
      <c r="F1430" s="95">
        <v>7.9299999999999995E-2</v>
      </c>
      <c r="G1430" s="95"/>
      <c r="H1430" s="6"/>
    </row>
    <row r="1431" spans="1:8">
      <c r="A1431" s="90"/>
      <c r="B1431" s="91" t="s">
        <v>1226</v>
      </c>
      <c r="C1431" s="92" t="s">
        <v>254</v>
      </c>
      <c r="D1431" s="93">
        <v>10.039999999999999</v>
      </c>
      <c r="E1431" s="94">
        <v>3.2000000000000001E-2</v>
      </c>
      <c r="F1431" s="95">
        <v>0.32128000000000001</v>
      </c>
      <c r="G1431" s="95"/>
      <c r="H1431" s="6"/>
    </row>
    <row r="1432" spans="1:8">
      <c r="A1432" s="90"/>
      <c r="B1432" s="91" t="s">
        <v>1008</v>
      </c>
      <c r="C1432" s="92" t="s">
        <v>224</v>
      </c>
      <c r="D1432" s="93">
        <v>16.73</v>
      </c>
      <c r="E1432" s="94">
        <v>0.1</v>
      </c>
      <c r="F1432" s="95">
        <v>1.673</v>
      </c>
      <c r="G1432" s="95"/>
      <c r="H1432" s="6"/>
    </row>
    <row r="1433" spans="1:8">
      <c r="A1433" s="90"/>
      <c r="B1433" s="91" t="s">
        <v>1009</v>
      </c>
      <c r="C1433" s="92" t="s">
        <v>224</v>
      </c>
      <c r="D1433" s="93">
        <v>12.04</v>
      </c>
      <c r="E1433" s="94">
        <v>0.1</v>
      </c>
      <c r="F1433" s="95">
        <v>1.204</v>
      </c>
      <c r="G1433" s="95"/>
      <c r="H1433" s="6"/>
    </row>
    <row r="1434" spans="1:8">
      <c r="A1434" s="90" t="s">
        <v>526</v>
      </c>
      <c r="B1434" s="91" t="s">
        <v>527</v>
      </c>
      <c r="C1434" s="92" t="s">
        <v>28</v>
      </c>
      <c r="D1434" s="93">
        <v>1</v>
      </c>
      <c r="E1434" s="94"/>
      <c r="F1434" s="95">
        <v>1295.73</v>
      </c>
      <c r="G1434" s="95">
        <v>1295.73</v>
      </c>
      <c r="H1434" s="6" t="s">
        <v>525</v>
      </c>
    </row>
    <row r="1435" spans="1:8">
      <c r="A1435" s="90"/>
      <c r="B1435" s="91" t="s">
        <v>1227</v>
      </c>
      <c r="C1435" s="92" t="s">
        <v>259</v>
      </c>
      <c r="D1435" s="93">
        <v>13.9</v>
      </c>
      <c r="E1435" s="94">
        <v>2</v>
      </c>
      <c r="F1435" s="95">
        <v>27.8</v>
      </c>
      <c r="G1435" s="95"/>
      <c r="H1435" s="6"/>
    </row>
    <row r="1436" spans="1:8">
      <c r="A1436" s="90"/>
      <c r="B1436" s="91" t="s">
        <v>1228</v>
      </c>
      <c r="C1436" s="92" t="s">
        <v>52</v>
      </c>
      <c r="D1436" s="93">
        <v>11.49</v>
      </c>
      <c r="E1436" s="94">
        <v>1</v>
      </c>
      <c r="F1436" s="95">
        <v>11.49</v>
      </c>
      <c r="G1436" s="95"/>
      <c r="H1436" s="6"/>
    </row>
    <row r="1437" spans="1:8">
      <c r="A1437" s="90"/>
      <c r="B1437" s="91" t="s">
        <v>1067</v>
      </c>
      <c r="C1437" s="92" t="s">
        <v>224</v>
      </c>
      <c r="D1437" s="93">
        <v>16.84</v>
      </c>
      <c r="E1437" s="94">
        <v>0.5</v>
      </c>
      <c r="F1437" s="95">
        <v>8.42</v>
      </c>
      <c r="G1437" s="95"/>
      <c r="H1437" s="6"/>
    </row>
    <row r="1438" spans="1:8">
      <c r="A1438" s="90"/>
      <c r="B1438" s="91" t="s">
        <v>1009</v>
      </c>
      <c r="C1438" s="92" t="s">
        <v>224</v>
      </c>
      <c r="D1438" s="93">
        <v>12.04</v>
      </c>
      <c r="E1438" s="94">
        <v>0.5</v>
      </c>
      <c r="F1438" s="95">
        <v>6.02</v>
      </c>
      <c r="G1438" s="95"/>
      <c r="H1438" s="6"/>
    </row>
    <row r="1439" spans="1:8">
      <c r="A1439" s="90"/>
      <c r="B1439" s="91" t="s">
        <v>1299</v>
      </c>
      <c r="C1439" s="92" t="s">
        <v>28</v>
      </c>
      <c r="D1439" s="93">
        <v>1242</v>
      </c>
      <c r="E1439" s="94">
        <v>1</v>
      </c>
      <c r="F1439" s="95">
        <v>1242</v>
      </c>
      <c r="G1439" s="95"/>
      <c r="H1439" s="6"/>
    </row>
    <row r="1440" spans="1:8">
      <c r="A1440" s="90" t="s">
        <v>528</v>
      </c>
      <c r="B1440" s="91" t="s">
        <v>529</v>
      </c>
      <c r="C1440" s="92" t="s">
        <v>28</v>
      </c>
      <c r="D1440" s="93">
        <v>1</v>
      </c>
      <c r="E1440" s="94"/>
      <c r="F1440" s="95">
        <v>54541.84</v>
      </c>
      <c r="G1440" s="95">
        <v>54541.84</v>
      </c>
      <c r="H1440" s="6" t="s">
        <v>525</v>
      </c>
    </row>
    <row r="1441" spans="1:8">
      <c r="A1441" s="90"/>
      <c r="B1441" s="91" t="s">
        <v>1300</v>
      </c>
      <c r="C1441" s="92" t="s">
        <v>28</v>
      </c>
      <c r="D1441" s="93">
        <v>2674.49</v>
      </c>
      <c r="E1441" s="94">
        <v>8</v>
      </c>
      <c r="F1441" s="95">
        <v>21395.919999999998</v>
      </c>
      <c r="G1441" s="95"/>
      <c r="H1441" s="6"/>
    </row>
    <row r="1442" spans="1:8">
      <c r="A1442" s="90"/>
      <c r="B1442" s="91" t="s">
        <v>1301</v>
      </c>
      <c r="C1442" s="92" t="s">
        <v>28</v>
      </c>
      <c r="D1442" s="93">
        <v>2546.02</v>
      </c>
      <c r="E1442" s="94">
        <v>8</v>
      </c>
      <c r="F1442" s="95">
        <v>20368.16</v>
      </c>
      <c r="G1442" s="95"/>
      <c r="H1442" s="6"/>
    </row>
    <row r="1443" spans="1:8">
      <c r="A1443" s="90"/>
      <c r="B1443" s="91" t="s">
        <v>1302</v>
      </c>
      <c r="C1443" s="92" t="s">
        <v>28</v>
      </c>
      <c r="D1443" s="93">
        <v>2423.7199999999998</v>
      </c>
      <c r="E1443" s="94">
        <v>2</v>
      </c>
      <c r="F1443" s="95">
        <v>4847.4399999999996</v>
      </c>
      <c r="G1443" s="95"/>
      <c r="H1443" s="6"/>
    </row>
    <row r="1444" spans="1:8">
      <c r="A1444" s="90"/>
      <c r="B1444" s="91" t="s">
        <v>1009</v>
      </c>
      <c r="C1444" s="92" t="s">
        <v>224</v>
      </c>
      <c r="D1444" s="93">
        <v>12.04</v>
      </c>
      <c r="E1444" s="94">
        <v>16</v>
      </c>
      <c r="F1444" s="95">
        <v>192.64</v>
      </c>
      <c r="G1444" s="95"/>
      <c r="H1444" s="6"/>
    </row>
    <row r="1445" spans="1:8">
      <c r="A1445" s="90"/>
      <c r="B1445" s="91" t="s">
        <v>1303</v>
      </c>
      <c r="C1445" s="92" t="s">
        <v>224</v>
      </c>
      <c r="D1445" s="93">
        <v>10.48</v>
      </c>
      <c r="E1445" s="94">
        <v>16</v>
      </c>
      <c r="F1445" s="95">
        <v>167.68</v>
      </c>
      <c r="G1445" s="95"/>
      <c r="H1445" s="6"/>
    </row>
    <row r="1446" spans="1:8">
      <c r="A1446" s="90"/>
      <c r="B1446" s="91" t="s">
        <v>1304</v>
      </c>
      <c r="C1446" s="92" t="s">
        <v>224</v>
      </c>
      <c r="D1446" s="93">
        <v>14.8</v>
      </c>
      <c r="E1446" s="94">
        <v>16</v>
      </c>
      <c r="F1446" s="95">
        <v>236.8</v>
      </c>
      <c r="G1446" s="95"/>
      <c r="H1446" s="6"/>
    </row>
    <row r="1447" spans="1:8">
      <c r="A1447" s="90"/>
      <c r="B1447" s="91" t="s">
        <v>1305</v>
      </c>
      <c r="C1447" s="92" t="s">
        <v>254</v>
      </c>
      <c r="D1447" s="93">
        <v>135.80000000000001</v>
      </c>
      <c r="E1447" s="94">
        <v>54</v>
      </c>
      <c r="F1447" s="95">
        <v>7333.2</v>
      </c>
      <c r="G1447" s="95"/>
      <c r="H1447" s="6"/>
    </row>
    <row r="1448" spans="1:8">
      <c r="A1448" s="90" t="s">
        <v>212</v>
      </c>
      <c r="B1448" s="91" t="s">
        <v>213</v>
      </c>
      <c r="C1448" s="92" t="s">
        <v>52</v>
      </c>
      <c r="D1448" s="93">
        <v>12</v>
      </c>
      <c r="E1448" s="94"/>
      <c r="F1448" s="95">
        <v>0.36</v>
      </c>
      <c r="G1448" s="95">
        <v>4.32</v>
      </c>
      <c r="H1448" s="6" t="s">
        <v>525</v>
      </c>
    </row>
    <row r="1449" spans="1:8">
      <c r="A1449" s="90"/>
      <c r="B1449" s="91" t="s">
        <v>1139</v>
      </c>
      <c r="C1449" s="92" t="s">
        <v>1023</v>
      </c>
      <c r="D1449" s="93">
        <v>116.22</v>
      </c>
      <c r="E1449" s="94">
        <v>3.1467999999999999E-3</v>
      </c>
      <c r="F1449" s="95">
        <v>0.36572100000000002</v>
      </c>
      <c r="G1449" s="95"/>
      <c r="H1449" s="6"/>
    </row>
    <row r="1450" spans="1:8">
      <c r="A1450" s="96"/>
      <c r="B1450" s="97" t="s">
        <v>248</v>
      </c>
      <c r="C1450" s="98"/>
      <c r="D1450" s="99"/>
      <c r="E1450" s="100"/>
      <c r="F1450" s="101"/>
      <c r="G1450" s="101">
        <v>12639.5</v>
      </c>
      <c r="H1450" s="7" t="s">
        <v>530</v>
      </c>
    </row>
    <row r="1451" spans="1:8">
      <c r="A1451" s="84"/>
      <c r="B1451" s="85" t="s">
        <v>250</v>
      </c>
      <c r="C1451" s="86"/>
      <c r="D1451" s="87"/>
      <c r="E1451" s="88"/>
      <c r="F1451" s="89"/>
      <c r="G1451" s="89">
        <v>12639.5</v>
      </c>
      <c r="H1451" s="5" t="s">
        <v>531</v>
      </c>
    </row>
    <row r="1452" spans="1:8">
      <c r="A1452" s="90" t="s">
        <v>355</v>
      </c>
      <c r="B1452" s="91" t="s">
        <v>356</v>
      </c>
      <c r="C1452" s="92" t="s">
        <v>28</v>
      </c>
      <c r="D1452" s="93">
        <v>4</v>
      </c>
      <c r="E1452" s="94"/>
      <c r="F1452" s="95">
        <v>15.88</v>
      </c>
      <c r="G1452" s="95">
        <v>63.52</v>
      </c>
      <c r="H1452" s="6" t="s">
        <v>531</v>
      </c>
    </row>
    <row r="1453" spans="1:8">
      <c r="A1453" s="90"/>
      <c r="B1453" s="91" t="s">
        <v>1243</v>
      </c>
      <c r="C1453" s="92" t="s">
        <v>28</v>
      </c>
      <c r="D1453" s="93">
        <v>15.88</v>
      </c>
      <c r="E1453" s="94">
        <v>1</v>
      </c>
      <c r="F1453" s="95">
        <v>15.88</v>
      </c>
      <c r="G1453" s="95"/>
      <c r="H1453" s="6"/>
    </row>
    <row r="1454" spans="1:8">
      <c r="A1454" s="90" t="s">
        <v>425</v>
      </c>
      <c r="B1454" s="91" t="s">
        <v>426</v>
      </c>
      <c r="C1454" s="92" t="s">
        <v>28</v>
      </c>
      <c r="D1454" s="93">
        <v>5</v>
      </c>
      <c r="E1454" s="94"/>
      <c r="F1454" s="95">
        <v>30.11</v>
      </c>
      <c r="G1454" s="95">
        <v>150.55000000000001</v>
      </c>
      <c r="H1454" s="6" t="s">
        <v>531</v>
      </c>
    </row>
    <row r="1455" spans="1:8">
      <c r="A1455" s="90"/>
      <c r="B1455" s="91" t="s">
        <v>1267</v>
      </c>
      <c r="C1455" s="92" t="s">
        <v>28</v>
      </c>
      <c r="D1455" s="93">
        <v>30.11</v>
      </c>
      <c r="E1455" s="94">
        <v>1</v>
      </c>
      <c r="F1455" s="95">
        <v>30.11</v>
      </c>
      <c r="G1455" s="95"/>
      <c r="H1455" s="6"/>
    </row>
    <row r="1456" spans="1:8">
      <c r="A1456" s="90" t="s">
        <v>357</v>
      </c>
      <c r="B1456" s="91" t="s">
        <v>358</v>
      </c>
      <c r="C1456" s="92" t="s">
        <v>28</v>
      </c>
      <c r="D1456" s="93">
        <v>32</v>
      </c>
      <c r="E1456" s="94"/>
      <c r="F1456" s="95">
        <v>6.72</v>
      </c>
      <c r="G1456" s="95">
        <v>215.04</v>
      </c>
      <c r="H1456" s="6" t="s">
        <v>531</v>
      </c>
    </row>
    <row r="1457" spans="1:8">
      <c r="A1457" s="90"/>
      <c r="B1457" s="91" t="s">
        <v>1244</v>
      </c>
      <c r="C1457" s="92" t="s">
        <v>28</v>
      </c>
      <c r="D1457" s="93">
        <v>6.72</v>
      </c>
      <c r="E1457" s="94">
        <v>1</v>
      </c>
      <c r="F1457" s="95">
        <v>6.72</v>
      </c>
      <c r="G1457" s="95"/>
      <c r="H1457" s="6"/>
    </row>
    <row r="1458" spans="1:8">
      <c r="A1458" s="90" t="s">
        <v>427</v>
      </c>
      <c r="B1458" s="91" t="s">
        <v>428</v>
      </c>
      <c r="C1458" s="92" t="s">
        <v>28</v>
      </c>
      <c r="D1458" s="93">
        <v>40</v>
      </c>
      <c r="E1458" s="94"/>
      <c r="F1458" s="95">
        <v>12.72</v>
      </c>
      <c r="G1458" s="95">
        <v>508.8</v>
      </c>
      <c r="H1458" s="6" t="s">
        <v>531</v>
      </c>
    </row>
    <row r="1459" spans="1:8">
      <c r="A1459" s="90"/>
      <c r="B1459" s="91" t="s">
        <v>1268</v>
      </c>
      <c r="C1459" s="92" t="s">
        <v>28</v>
      </c>
      <c r="D1459" s="93">
        <v>12.72</v>
      </c>
      <c r="E1459" s="94">
        <v>1</v>
      </c>
      <c r="F1459" s="95">
        <v>12.72</v>
      </c>
      <c r="G1459" s="95"/>
      <c r="H1459" s="6"/>
    </row>
    <row r="1460" spans="1:8">
      <c r="A1460" s="90" t="s">
        <v>532</v>
      </c>
      <c r="B1460" s="91" t="s">
        <v>533</v>
      </c>
      <c r="C1460" s="92" t="s">
        <v>254</v>
      </c>
      <c r="D1460" s="93">
        <v>6</v>
      </c>
      <c r="E1460" s="94"/>
      <c r="F1460" s="95">
        <v>13.7</v>
      </c>
      <c r="G1460" s="95">
        <v>82.2</v>
      </c>
      <c r="H1460" s="6" t="s">
        <v>531</v>
      </c>
    </row>
    <row r="1461" spans="1:8">
      <c r="A1461" s="90" t="s">
        <v>534</v>
      </c>
      <c r="B1461" s="91" t="s">
        <v>535</v>
      </c>
      <c r="C1461" s="92" t="s">
        <v>254</v>
      </c>
      <c r="D1461" s="93">
        <v>12</v>
      </c>
      <c r="E1461" s="94"/>
      <c r="F1461" s="95">
        <v>29.47</v>
      </c>
      <c r="G1461" s="95">
        <v>353.64</v>
      </c>
      <c r="H1461" s="6" t="s">
        <v>531</v>
      </c>
    </row>
    <row r="1462" spans="1:8">
      <c r="A1462" s="90" t="s">
        <v>536</v>
      </c>
      <c r="B1462" s="91" t="s">
        <v>537</v>
      </c>
      <c r="C1462" s="92" t="s">
        <v>254</v>
      </c>
      <c r="D1462" s="93">
        <v>78</v>
      </c>
      <c r="E1462" s="94"/>
      <c r="F1462" s="95">
        <v>11.68</v>
      </c>
      <c r="G1462" s="95">
        <v>911.04</v>
      </c>
      <c r="H1462" s="6" t="s">
        <v>531</v>
      </c>
    </row>
    <row r="1463" spans="1:8">
      <c r="A1463" s="90" t="s">
        <v>538</v>
      </c>
      <c r="B1463" s="91" t="s">
        <v>539</v>
      </c>
      <c r="C1463" s="92" t="s">
        <v>254</v>
      </c>
      <c r="D1463" s="93">
        <v>18</v>
      </c>
      <c r="E1463" s="94"/>
      <c r="F1463" s="95">
        <v>39.35</v>
      </c>
      <c r="G1463" s="95">
        <v>708.3</v>
      </c>
      <c r="H1463" s="6" t="s">
        <v>531</v>
      </c>
    </row>
    <row r="1464" spans="1:8">
      <c r="A1464" s="90" t="s">
        <v>437</v>
      </c>
      <c r="B1464" s="91" t="s">
        <v>438</v>
      </c>
      <c r="C1464" s="92" t="s">
        <v>28</v>
      </c>
      <c r="D1464" s="93">
        <v>2</v>
      </c>
      <c r="E1464" s="94"/>
      <c r="F1464" s="95">
        <v>251.1</v>
      </c>
      <c r="G1464" s="95">
        <v>502.2</v>
      </c>
      <c r="H1464" s="6" t="s">
        <v>531</v>
      </c>
    </row>
    <row r="1465" spans="1:8">
      <c r="A1465" s="90"/>
      <c r="B1465" s="91" t="s">
        <v>1270</v>
      </c>
      <c r="C1465" s="92" t="s">
        <v>28</v>
      </c>
      <c r="D1465" s="93">
        <v>251.1</v>
      </c>
      <c r="E1465" s="94">
        <v>1</v>
      </c>
      <c r="F1465" s="95">
        <v>251.1</v>
      </c>
      <c r="G1465" s="95"/>
      <c r="H1465" s="6"/>
    </row>
    <row r="1466" spans="1:8">
      <c r="A1466" s="90" t="s">
        <v>540</v>
      </c>
      <c r="B1466" s="91" t="s">
        <v>541</v>
      </c>
      <c r="C1466" s="92" t="s">
        <v>28</v>
      </c>
      <c r="D1466" s="93">
        <v>2</v>
      </c>
      <c r="E1466" s="94"/>
      <c r="F1466" s="95">
        <v>979.88</v>
      </c>
      <c r="G1466" s="95">
        <v>1959.76</v>
      </c>
      <c r="H1466" s="6" t="s">
        <v>531</v>
      </c>
    </row>
    <row r="1467" spans="1:8">
      <c r="A1467" s="90"/>
      <c r="B1467" s="91" t="s">
        <v>1306</v>
      </c>
      <c r="C1467" s="92" t="s">
        <v>28</v>
      </c>
      <c r="D1467" s="93">
        <v>979.88</v>
      </c>
      <c r="E1467" s="94">
        <v>1</v>
      </c>
      <c r="F1467" s="95">
        <v>979.88</v>
      </c>
      <c r="G1467" s="95"/>
      <c r="H1467" s="6"/>
    </row>
    <row r="1468" spans="1:8">
      <c r="A1468" s="90" t="s">
        <v>542</v>
      </c>
      <c r="B1468" s="91" t="s">
        <v>543</v>
      </c>
      <c r="C1468" s="92" t="s">
        <v>259</v>
      </c>
      <c r="D1468" s="93">
        <v>2</v>
      </c>
      <c r="E1468" s="94"/>
      <c r="F1468" s="95">
        <v>23.63</v>
      </c>
      <c r="G1468" s="95">
        <v>47.26</v>
      </c>
      <c r="H1468" s="6" t="s">
        <v>531</v>
      </c>
    </row>
    <row r="1469" spans="1:8">
      <c r="A1469" s="90" t="s">
        <v>544</v>
      </c>
      <c r="B1469" s="91" t="s">
        <v>545</v>
      </c>
      <c r="C1469" s="92" t="s">
        <v>259</v>
      </c>
      <c r="D1469" s="93">
        <v>12</v>
      </c>
      <c r="E1469" s="94"/>
      <c r="F1469" s="95">
        <v>18.309999999999999</v>
      </c>
      <c r="G1469" s="95">
        <v>219.72</v>
      </c>
      <c r="H1469" s="6" t="s">
        <v>531</v>
      </c>
    </row>
    <row r="1470" spans="1:8">
      <c r="A1470" s="90" t="s">
        <v>546</v>
      </c>
      <c r="B1470" s="91" t="s">
        <v>547</v>
      </c>
      <c r="C1470" s="92" t="s">
        <v>259</v>
      </c>
      <c r="D1470" s="93">
        <v>2</v>
      </c>
      <c r="E1470" s="94"/>
      <c r="F1470" s="95">
        <v>17.46</v>
      </c>
      <c r="G1470" s="95">
        <v>34.92</v>
      </c>
      <c r="H1470" s="6" t="s">
        <v>531</v>
      </c>
    </row>
    <row r="1471" spans="1:8">
      <c r="A1471" s="90" t="s">
        <v>548</v>
      </c>
      <c r="B1471" s="91" t="s">
        <v>549</v>
      </c>
      <c r="C1471" s="92" t="s">
        <v>259</v>
      </c>
      <c r="D1471" s="93">
        <v>24</v>
      </c>
      <c r="E1471" s="94"/>
      <c r="F1471" s="95">
        <v>12.44</v>
      </c>
      <c r="G1471" s="95">
        <v>298.56</v>
      </c>
      <c r="H1471" s="6" t="s">
        <v>531</v>
      </c>
    </row>
    <row r="1472" spans="1:8">
      <c r="A1472" s="90" t="s">
        <v>550</v>
      </c>
      <c r="B1472" s="91" t="s">
        <v>551</v>
      </c>
      <c r="C1472" s="92" t="s">
        <v>28</v>
      </c>
      <c r="D1472" s="93">
        <v>1</v>
      </c>
      <c r="E1472" s="94"/>
      <c r="F1472" s="95">
        <v>630.13</v>
      </c>
      <c r="G1472" s="95">
        <v>630.13</v>
      </c>
      <c r="H1472" s="6" t="s">
        <v>531</v>
      </c>
    </row>
    <row r="1473" spans="1:8">
      <c r="A1473" s="90"/>
      <c r="B1473" s="91" t="s">
        <v>1307</v>
      </c>
      <c r="C1473" s="92" t="s">
        <v>28</v>
      </c>
      <c r="D1473" s="93">
        <v>630.13</v>
      </c>
      <c r="E1473" s="94">
        <v>1</v>
      </c>
      <c r="F1473" s="95">
        <v>630.13</v>
      </c>
      <c r="G1473" s="95"/>
      <c r="H1473" s="6"/>
    </row>
    <row r="1474" spans="1:8">
      <c r="A1474" s="90" t="s">
        <v>497</v>
      </c>
      <c r="B1474" s="91" t="s">
        <v>498</v>
      </c>
      <c r="C1474" s="92" t="s">
        <v>28</v>
      </c>
      <c r="D1474" s="93">
        <v>1</v>
      </c>
      <c r="E1474" s="94"/>
      <c r="F1474" s="95">
        <v>457.49</v>
      </c>
      <c r="G1474" s="95">
        <v>457.49</v>
      </c>
      <c r="H1474" s="6" t="s">
        <v>531</v>
      </c>
    </row>
    <row r="1475" spans="1:8">
      <c r="A1475" s="90"/>
      <c r="B1475" s="91" t="s">
        <v>1293</v>
      </c>
      <c r="C1475" s="92" t="s">
        <v>28</v>
      </c>
      <c r="D1475" s="93">
        <v>457.49</v>
      </c>
      <c r="E1475" s="94">
        <v>1</v>
      </c>
      <c r="F1475" s="95">
        <v>457.49</v>
      </c>
      <c r="G1475" s="95"/>
      <c r="H1475" s="6"/>
    </row>
    <row r="1476" spans="1:8">
      <c r="A1476" s="90" t="s">
        <v>343</v>
      </c>
      <c r="B1476" s="91" t="s">
        <v>344</v>
      </c>
      <c r="C1476" s="92" t="s">
        <v>28</v>
      </c>
      <c r="D1476" s="93">
        <v>2</v>
      </c>
      <c r="E1476" s="94"/>
      <c r="F1476" s="95">
        <v>659.32</v>
      </c>
      <c r="G1476" s="95">
        <v>1318.64</v>
      </c>
      <c r="H1476" s="6" t="s">
        <v>531</v>
      </c>
    </row>
    <row r="1477" spans="1:8">
      <c r="A1477" s="90"/>
      <c r="B1477" s="91" t="s">
        <v>1237</v>
      </c>
      <c r="C1477" s="92" t="s">
        <v>28</v>
      </c>
      <c r="D1477" s="93">
        <v>659.32</v>
      </c>
      <c r="E1477" s="94">
        <v>1</v>
      </c>
      <c r="F1477" s="95">
        <v>659.32</v>
      </c>
      <c r="G1477" s="95"/>
      <c r="H1477" s="6"/>
    </row>
    <row r="1478" spans="1:8">
      <c r="A1478" s="90" t="s">
        <v>552</v>
      </c>
      <c r="B1478" s="91" t="s">
        <v>553</v>
      </c>
      <c r="C1478" s="92" t="s">
        <v>28</v>
      </c>
      <c r="D1478" s="93">
        <v>2</v>
      </c>
      <c r="E1478" s="94"/>
      <c r="F1478" s="95">
        <v>252.26</v>
      </c>
      <c r="G1478" s="95">
        <v>504.52</v>
      </c>
      <c r="H1478" s="6" t="s">
        <v>531</v>
      </c>
    </row>
    <row r="1479" spans="1:8">
      <c r="A1479" s="90"/>
      <c r="B1479" s="91" t="s">
        <v>1308</v>
      </c>
      <c r="C1479" s="92" t="s">
        <v>28</v>
      </c>
      <c r="D1479" s="93">
        <v>252.26</v>
      </c>
      <c r="E1479" s="94">
        <v>1</v>
      </c>
      <c r="F1479" s="95">
        <v>252.26</v>
      </c>
      <c r="G1479" s="95"/>
      <c r="H1479" s="6"/>
    </row>
    <row r="1480" spans="1:8">
      <c r="A1480" s="90" t="s">
        <v>554</v>
      </c>
      <c r="B1480" s="91" t="s">
        <v>555</v>
      </c>
      <c r="C1480" s="92" t="s">
        <v>28</v>
      </c>
      <c r="D1480" s="93">
        <v>2</v>
      </c>
      <c r="E1480" s="94"/>
      <c r="F1480" s="95">
        <v>156.88999999999999</v>
      </c>
      <c r="G1480" s="95">
        <v>313.77999999999997</v>
      </c>
      <c r="H1480" s="6" t="s">
        <v>531</v>
      </c>
    </row>
    <row r="1481" spans="1:8">
      <c r="A1481" s="90"/>
      <c r="B1481" s="91" t="s">
        <v>1309</v>
      </c>
      <c r="C1481" s="92" t="s">
        <v>28</v>
      </c>
      <c r="D1481" s="93">
        <v>156.88999999999999</v>
      </c>
      <c r="E1481" s="94">
        <v>1</v>
      </c>
      <c r="F1481" s="95">
        <v>156.88999999999999</v>
      </c>
      <c r="G1481" s="95"/>
      <c r="H1481" s="6"/>
    </row>
    <row r="1482" spans="1:8">
      <c r="A1482" s="90" t="s">
        <v>556</v>
      </c>
      <c r="B1482" s="91" t="s">
        <v>557</v>
      </c>
      <c r="C1482" s="92" t="s">
        <v>28</v>
      </c>
      <c r="D1482" s="93">
        <v>1</v>
      </c>
      <c r="E1482" s="94"/>
      <c r="F1482" s="95">
        <v>352</v>
      </c>
      <c r="G1482" s="95">
        <v>352</v>
      </c>
      <c r="H1482" s="6" t="s">
        <v>531</v>
      </c>
    </row>
    <row r="1483" spans="1:8">
      <c r="A1483" s="90"/>
      <c r="B1483" s="91" t="s">
        <v>1310</v>
      </c>
      <c r="C1483" s="92" t="s">
        <v>28</v>
      </c>
      <c r="D1483" s="93">
        <v>352</v>
      </c>
      <c r="E1483" s="94">
        <v>1</v>
      </c>
      <c r="F1483" s="95">
        <v>352</v>
      </c>
      <c r="G1483" s="95"/>
      <c r="H1483" s="6"/>
    </row>
    <row r="1484" spans="1:8">
      <c r="A1484" s="90" t="s">
        <v>558</v>
      </c>
      <c r="B1484" s="91" t="s">
        <v>559</v>
      </c>
      <c r="C1484" s="92" t="s">
        <v>259</v>
      </c>
      <c r="D1484" s="93">
        <v>1</v>
      </c>
      <c r="E1484" s="94"/>
      <c r="F1484" s="95">
        <v>101.87</v>
      </c>
      <c r="G1484" s="95">
        <v>101.87</v>
      </c>
      <c r="H1484" s="6" t="s">
        <v>531</v>
      </c>
    </row>
    <row r="1485" spans="1:8">
      <c r="A1485" s="90" t="s">
        <v>560</v>
      </c>
      <c r="B1485" s="91" t="s">
        <v>561</v>
      </c>
      <c r="C1485" s="92" t="s">
        <v>28</v>
      </c>
      <c r="D1485" s="93">
        <v>2</v>
      </c>
      <c r="E1485" s="94"/>
      <c r="F1485" s="95">
        <v>434.4</v>
      </c>
      <c r="G1485" s="95">
        <v>868.8</v>
      </c>
      <c r="H1485" s="6" t="s">
        <v>531</v>
      </c>
    </row>
    <row r="1486" spans="1:8">
      <c r="A1486" s="90"/>
      <c r="B1486" s="91" t="s">
        <v>1311</v>
      </c>
      <c r="C1486" s="92" t="s">
        <v>28</v>
      </c>
      <c r="D1486" s="93">
        <v>434.4</v>
      </c>
      <c r="E1486" s="94">
        <v>1</v>
      </c>
      <c r="F1486" s="95">
        <v>434.4</v>
      </c>
      <c r="G1486" s="95"/>
      <c r="H1486" s="6"/>
    </row>
    <row r="1487" spans="1:8">
      <c r="A1487" s="90" t="s">
        <v>453</v>
      </c>
      <c r="B1487" s="91" t="s">
        <v>454</v>
      </c>
      <c r="C1487" s="92" t="s">
        <v>28</v>
      </c>
      <c r="D1487" s="93">
        <v>1</v>
      </c>
      <c r="E1487" s="94"/>
      <c r="F1487" s="95">
        <v>335.5</v>
      </c>
      <c r="G1487" s="95">
        <v>335.5</v>
      </c>
      <c r="H1487" s="6" t="s">
        <v>531</v>
      </c>
    </row>
    <row r="1488" spans="1:8">
      <c r="A1488" s="90"/>
      <c r="B1488" s="91" t="s">
        <v>1277</v>
      </c>
      <c r="C1488" s="92" t="s">
        <v>28</v>
      </c>
      <c r="D1488" s="93">
        <v>335.5</v>
      </c>
      <c r="E1488" s="94">
        <v>1</v>
      </c>
      <c r="F1488" s="95">
        <v>335.5</v>
      </c>
      <c r="G1488" s="95"/>
      <c r="H1488" s="6"/>
    </row>
    <row r="1489" spans="1:8">
      <c r="A1489" s="90" t="s">
        <v>562</v>
      </c>
      <c r="B1489" s="91" t="s">
        <v>563</v>
      </c>
      <c r="C1489" s="92" t="s">
        <v>28</v>
      </c>
      <c r="D1489" s="93">
        <v>2</v>
      </c>
      <c r="E1489" s="94"/>
      <c r="F1489" s="95">
        <v>850.63</v>
      </c>
      <c r="G1489" s="95">
        <v>1701.26</v>
      </c>
      <c r="H1489" s="6" t="s">
        <v>531</v>
      </c>
    </row>
    <row r="1490" spans="1:8">
      <c r="A1490" s="90"/>
      <c r="B1490" s="91" t="s">
        <v>1312</v>
      </c>
      <c r="C1490" s="92" t="s">
        <v>28</v>
      </c>
      <c r="D1490" s="93">
        <v>850.63</v>
      </c>
      <c r="E1490" s="94">
        <v>1</v>
      </c>
      <c r="F1490" s="95">
        <v>850.63</v>
      </c>
      <c r="G1490" s="95"/>
      <c r="H1490" s="6"/>
    </row>
    <row r="1491" spans="1:8">
      <c r="A1491" s="78"/>
      <c r="B1491" s="79" t="s">
        <v>564</v>
      </c>
      <c r="C1491" s="80"/>
      <c r="D1491" s="81"/>
      <c r="E1491" s="82"/>
      <c r="F1491" s="83"/>
      <c r="G1491" s="83">
        <f>G1492+G1532</f>
        <v>4314.8851100000002</v>
      </c>
      <c r="H1491" s="4" t="s">
        <v>565</v>
      </c>
    </row>
    <row r="1492" spans="1:8">
      <c r="A1492" s="96"/>
      <c r="B1492" s="97" t="s">
        <v>162</v>
      </c>
      <c r="C1492" s="98"/>
      <c r="D1492" s="99"/>
      <c r="E1492" s="100"/>
      <c r="F1492" s="101"/>
      <c r="G1492" s="101">
        <f>G1493+G1512+G1517+G1528</f>
        <v>3636.02511</v>
      </c>
      <c r="H1492" s="7" t="s">
        <v>566</v>
      </c>
    </row>
    <row r="1493" spans="1:8">
      <c r="A1493" s="84"/>
      <c r="B1493" s="85" t="s">
        <v>43</v>
      </c>
      <c r="C1493" s="86"/>
      <c r="D1493" s="87"/>
      <c r="E1493" s="88"/>
      <c r="F1493" s="89"/>
      <c r="G1493" s="89">
        <v>2622.54</v>
      </c>
      <c r="H1493" s="5" t="s">
        <v>567</v>
      </c>
    </row>
    <row r="1494" spans="1:8">
      <c r="A1494" s="90" t="s">
        <v>176</v>
      </c>
      <c r="B1494" s="91" t="s">
        <v>177</v>
      </c>
      <c r="C1494" s="92" t="s">
        <v>47</v>
      </c>
      <c r="D1494" s="93">
        <v>7</v>
      </c>
      <c r="E1494" s="94"/>
      <c r="F1494" s="95">
        <v>47.63</v>
      </c>
      <c r="G1494" s="95">
        <v>333.41</v>
      </c>
      <c r="H1494" s="6" t="s">
        <v>567</v>
      </c>
    </row>
    <row r="1495" spans="1:8">
      <c r="A1495" s="90"/>
      <c r="B1495" s="91" t="s">
        <v>1009</v>
      </c>
      <c r="C1495" s="92" t="s">
        <v>224</v>
      </c>
      <c r="D1495" s="93">
        <v>12.04</v>
      </c>
      <c r="E1495" s="94">
        <v>3.956</v>
      </c>
      <c r="F1495" s="95">
        <v>47.630240000000001</v>
      </c>
      <c r="G1495" s="95"/>
      <c r="H1495" s="6"/>
    </row>
    <row r="1496" spans="1:8">
      <c r="A1496" s="90" t="s">
        <v>178</v>
      </c>
      <c r="B1496" s="91" t="s">
        <v>179</v>
      </c>
      <c r="C1496" s="92" t="s">
        <v>47</v>
      </c>
      <c r="D1496" s="93">
        <v>61.5</v>
      </c>
      <c r="E1496" s="94"/>
      <c r="F1496" s="95">
        <v>8.73</v>
      </c>
      <c r="G1496" s="95">
        <v>536.9</v>
      </c>
      <c r="H1496" s="6" t="s">
        <v>567</v>
      </c>
    </row>
    <row r="1497" spans="1:8">
      <c r="A1497" s="90"/>
      <c r="B1497" s="91" t="s">
        <v>1100</v>
      </c>
      <c r="C1497" s="92" t="s">
        <v>1023</v>
      </c>
      <c r="D1497" s="93">
        <v>85.04</v>
      </c>
      <c r="E1497" s="94">
        <v>6.6000000000000003E-2</v>
      </c>
      <c r="F1497" s="95">
        <v>5.6126399999999999</v>
      </c>
      <c r="G1497" s="95"/>
      <c r="H1497" s="6"/>
    </row>
    <row r="1498" spans="1:8">
      <c r="A1498" s="90"/>
      <c r="B1498" s="91" t="s">
        <v>1101</v>
      </c>
      <c r="C1498" s="92" t="s">
        <v>1025</v>
      </c>
      <c r="D1498" s="93">
        <v>30.52</v>
      </c>
      <c r="E1498" s="94">
        <v>4.9000000000000002E-2</v>
      </c>
      <c r="F1498" s="95">
        <v>1.4954799999999999</v>
      </c>
      <c r="G1498" s="95"/>
      <c r="H1498" s="6"/>
    </row>
    <row r="1499" spans="1:8">
      <c r="A1499" s="90"/>
      <c r="B1499" s="91" t="s">
        <v>1009</v>
      </c>
      <c r="C1499" s="92" t="s">
        <v>224</v>
      </c>
      <c r="D1499" s="93">
        <v>12.04</v>
      </c>
      <c r="E1499" s="94">
        <v>0.13600000000000001</v>
      </c>
      <c r="F1499" s="95">
        <v>1.63744</v>
      </c>
      <c r="G1499" s="95"/>
      <c r="H1499" s="6"/>
    </row>
    <row r="1500" spans="1:8">
      <c r="A1500" s="90" t="s">
        <v>184</v>
      </c>
      <c r="B1500" s="91" t="s">
        <v>185</v>
      </c>
      <c r="C1500" s="92" t="s">
        <v>47</v>
      </c>
      <c r="D1500" s="93">
        <v>68.5</v>
      </c>
      <c r="E1500" s="94"/>
      <c r="F1500" s="95">
        <v>17.690000000000001</v>
      </c>
      <c r="G1500" s="95">
        <v>1211.76</v>
      </c>
      <c r="H1500" s="6" t="s">
        <v>567</v>
      </c>
    </row>
    <row r="1501" spans="1:8">
      <c r="A1501" s="90"/>
      <c r="B1501" s="91" t="s">
        <v>1114</v>
      </c>
      <c r="C1501" s="92" t="s">
        <v>1023</v>
      </c>
      <c r="D1501" s="93">
        <v>144.58000000000001</v>
      </c>
      <c r="E1501" s="94">
        <v>6.0000000000000001E-3</v>
      </c>
      <c r="F1501" s="95">
        <v>0.86748000000000003</v>
      </c>
      <c r="G1501" s="95"/>
      <c r="H1501" s="6"/>
    </row>
    <row r="1502" spans="1:8">
      <c r="A1502" s="90"/>
      <c r="B1502" s="91" t="s">
        <v>1115</v>
      </c>
      <c r="C1502" s="92" t="s">
        <v>1025</v>
      </c>
      <c r="D1502" s="93">
        <v>27.26</v>
      </c>
      <c r="E1502" s="94">
        <v>3.0000000000000001E-3</v>
      </c>
      <c r="F1502" s="95">
        <v>8.1780000000000005E-2</v>
      </c>
      <c r="G1502" s="95"/>
      <c r="H1502" s="6"/>
    </row>
    <row r="1503" spans="1:8">
      <c r="A1503" s="90"/>
      <c r="B1503" s="91" t="s">
        <v>1009</v>
      </c>
      <c r="C1503" s="92" t="s">
        <v>224</v>
      </c>
      <c r="D1503" s="93">
        <v>12.04</v>
      </c>
      <c r="E1503" s="94">
        <v>0.65900000000000003</v>
      </c>
      <c r="F1503" s="95">
        <v>7.9343599999999999</v>
      </c>
      <c r="G1503" s="95"/>
      <c r="H1503" s="6"/>
    </row>
    <row r="1504" spans="1:8">
      <c r="A1504" s="90"/>
      <c r="B1504" s="91" t="s">
        <v>1116</v>
      </c>
      <c r="C1504" s="92" t="s">
        <v>1023</v>
      </c>
      <c r="D1504" s="93">
        <v>18.29</v>
      </c>
      <c r="E1504" s="94">
        <v>0.27400000000000002</v>
      </c>
      <c r="F1504" s="95">
        <v>5.0114599999999996</v>
      </c>
      <c r="G1504" s="95"/>
      <c r="H1504" s="6"/>
    </row>
    <row r="1505" spans="1:8">
      <c r="A1505" s="90"/>
      <c r="B1505" s="91" t="s">
        <v>1117</v>
      </c>
      <c r="C1505" s="92" t="s">
        <v>1025</v>
      </c>
      <c r="D1505" s="93">
        <v>15.01</v>
      </c>
      <c r="E1505" s="94">
        <v>0.254</v>
      </c>
      <c r="F1505" s="95">
        <v>3.8125399999999998</v>
      </c>
      <c r="G1505" s="95"/>
      <c r="H1505" s="6"/>
    </row>
    <row r="1506" spans="1:8">
      <c r="A1506" s="90" t="s">
        <v>568</v>
      </c>
      <c r="B1506" s="91" t="s">
        <v>569</v>
      </c>
      <c r="C1506" s="92" t="s">
        <v>47</v>
      </c>
      <c r="D1506" s="93">
        <v>3.5</v>
      </c>
      <c r="E1506" s="94"/>
      <c r="F1506" s="95">
        <v>154.41999999999999</v>
      </c>
      <c r="G1506" s="95">
        <v>540.47</v>
      </c>
      <c r="H1506" s="6" t="s">
        <v>567</v>
      </c>
    </row>
    <row r="1507" spans="1:8">
      <c r="A1507" s="90"/>
      <c r="B1507" s="91" t="s">
        <v>1313</v>
      </c>
      <c r="C1507" s="92" t="s">
        <v>1059</v>
      </c>
      <c r="D1507" s="93">
        <v>68.44</v>
      </c>
      <c r="E1507" s="94">
        <v>1.1000000000000001</v>
      </c>
      <c r="F1507" s="95">
        <v>75.284000000000006</v>
      </c>
      <c r="G1507" s="95"/>
      <c r="H1507" s="6"/>
    </row>
    <row r="1508" spans="1:8">
      <c r="A1508" s="90"/>
      <c r="B1508" s="91" t="s">
        <v>1067</v>
      </c>
      <c r="C1508" s="92" t="s">
        <v>224</v>
      </c>
      <c r="D1508" s="93">
        <v>16.84</v>
      </c>
      <c r="E1508" s="94">
        <v>2.238</v>
      </c>
      <c r="F1508" s="95">
        <v>37.687919999999998</v>
      </c>
      <c r="G1508" s="95"/>
      <c r="H1508" s="6"/>
    </row>
    <row r="1509" spans="1:8">
      <c r="A1509" s="90"/>
      <c r="B1509" s="91" t="s">
        <v>1009</v>
      </c>
      <c r="C1509" s="92" t="s">
        <v>224</v>
      </c>
      <c r="D1509" s="93">
        <v>12.04</v>
      </c>
      <c r="E1509" s="94">
        <v>3.3580000000000001</v>
      </c>
      <c r="F1509" s="95">
        <v>40.430320000000002</v>
      </c>
      <c r="G1509" s="95"/>
      <c r="H1509" s="6"/>
    </row>
    <row r="1510" spans="1:8">
      <c r="A1510" s="90"/>
      <c r="B1510" s="91" t="s">
        <v>1116</v>
      </c>
      <c r="C1510" s="92" t="s">
        <v>1023</v>
      </c>
      <c r="D1510" s="93">
        <v>18.29</v>
      </c>
      <c r="E1510" s="94">
        <v>3.2000000000000001E-2</v>
      </c>
      <c r="F1510" s="95">
        <v>0.58528000000000002</v>
      </c>
      <c r="G1510" s="95"/>
      <c r="H1510" s="6"/>
    </row>
    <row r="1511" spans="1:8">
      <c r="A1511" s="90"/>
      <c r="B1511" s="91" t="s">
        <v>1117</v>
      </c>
      <c r="C1511" s="92" t="s">
        <v>1025</v>
      </c>
      <c r="D1511" s="93">
        <v>15.01</v>
      </c>
      <c r="E1511" s="94">
        <v>0.03</v>
      </c>
      <c r="F1511" s="95">
        <v>0.45029999999999998</v>
      </c>
      <c r="G1511" s="95"/>
      <c r="H1511" s="6"/>
    </row>
    <row r="1512" spans="1:8">
      <c r="A1512" s="84"/>
      <c r="B1512" s="85" t="s">
        <v>239</v>
      </c>
      <c r="C1512" s="86"/>
      <c r="D1512" s="87"/>
      <c r="E1512" s="88"/>
      <c r="F1512" s="89"/>
      <c r="G1512" s="89">
        <f>G1513</f>
        <v>24.325110000000002</v>
      </c>
      <c r="H1512" s="5" t="s">
        <v>570</v>
      </c>
    </row>
    <row r="1513" spans="1:8">
      <c r="A1513" s="90" t="s">
        <v>571</v>
      </c>
      <c r="B1513" s="91" t="s">
        <v>572</v>
      </c>
      <c r="C1513" s="92" t="s">
        <v>33</v>
      </c>
      <c r="D1513" s="93">
        <v>8.1000000000000003E-2</v>
      </c>
      <c r="E1513" s="94"/>
      <c r="F1513" s="95">
        <v>300.31</v>
      </c>
      <c r="G1513" s="95">
        <f>D1513*F1513</f>
        <v>24.325110000000002</v>
      </c>
      <c r="H1513" s="6" t="s">
        <v>570</v>
      </c>
    </row>
    <row r="1514" spans="1:8">
      <c r="A1514" s="90"/>
      <c r="B1514" s="91" t="s">
        <v>1173</v>
      </c>
      <c r="C1514" s="92" t="s">
        <v>40</v>
      </c>
      <c r="D1514" s="218">
        <v>32891.06</v>
      </c>
      <c r="E1514" s="94">
        <v>7.3530000000000002E-3</v>
      </c>
      <c r="F1514" s="95">
        <f>D1514*E1514</f>
        <v>241.84796417999999</v>
      </c>
      <c r="G1514" s="95"/>
      <c r="H1514" s="6"/>
    </row>
    <row r="1515" spans="1:8">
      <c r="A1515" s="90"/>
      <c r="B1515" s="91" t="s">
        <v>1174</v>
      </c>
      <c r="C1515" s="92" t="s">
        <v>40</v>
      </c>
      <c r="D1515" s="93">
        <v>17681.25</v>
      </c>
      <c r="E1515" s="94">
        <v>2.2060000000000001E-3</v>
      </c>
      <c r="F1515" s="95">
        <f>D1515*E1515</f>
        <v>39.004837500000001</v>
      </c>
      <c r="G1515" s="95"/>
      <c r="H1515" s="6"/>
    </row>
    <row r="1516" spans="1:8">
      <c r="A1516" s="90"/>
      <c r="B1516" s="91" t="s">
        <v>1098</v>
      </c>
      <c r="C1516" s="92" t="s">
        <v>224</v>
      </c>
      <c r="D1516" s="93">
        <v>12.01</v>
      </c>
      <c r="E1516" s="94">
        <v>1.62</v>
      </c>
      <c r="F1516" s="95">
        <f>D1516*E1516</f>
        <v>19.456200000000003</v>
      </c>
      <c r="G1516" s="95"/>
      <c r="H1516" s="6"/>
    </row>
    <row r="1517" spans="1:8">
      <c r="A1517" s="84"/>
      <c r="B1517" s="85" t="s">
        <v>408</v>
      </c>
      <c r="C1517" s="86"/>
      <c r="D1517" s="87"/>
      <c r="E1517" s="88"/>
      <c r="F1517" s="89"/>
      <c r="G1517" s="89">
        <v>838.5</v>
      </c>
      <c r="H1517" s="5" t="s">
        <v>573</v>
      </c>
    </row>
    <row r="1518" spans="1:8">
      <c r="A1518" s="90" t="s">
        <v>574</v>
      </c>
      <c r="B1518" s="91" t="s">
        <v>575</v>
      </c>
      <c r="C1518" s="92" t="s">
        <v>52</v>
      </c>
      <c r="D1518" s="93">
        <v>21</v>
      </c>
      <c r="E1518" s="94"/>
      <c r="F1518" s="95">
        <v>9.5</v>
      </c>
      <c r="G1518" s="95">
        <v>199.5</v>
      </c>
      <c r="H1518" s="6" t="s">
        <v>573</v>
      </c>
    </row>
    <row r="1519" spans="1:8">
      <c r="A1519" s="90"/>
      <c r="B1519" s="91" t="s">
        <v>1314</v>
      </c>
      <c r="C1519" s="92" t="s">
        <v>254</v>
      </c>
      <c r="D1519" s="93">
        <v>5.0999999999999996</v>
      </c>
      <c r="E1519" s="94">
        <v>1.0609999999999999</v>
      </c>
      <c r="F1519" s="95">
        <v>5.4111000000000002</v>
      </c>
      <c r="G1519" s="95"/>
      <c r="H1519" s="6"/>
    </row>
    <row r="1520" spans="1:8">
      <c r="A1520" s="90"/>
      <c r="B1520" s="91" t="s">
        <v>1315</v>
      </c>
      <c r="C1520" s="92" t="s">
        <v>259</v>
      </c>
      <c r="D1520" s="93">
        <v>1.5</v>
      </c>
      <c r="E1520" s="94">
        <v>4.4999999999999998E-2</v>
      </c>
      <c r="F1520" s="95">
        <v>6.7500000000000004E-2</v>
      </c>
      <c r="G1520" s="95"/>
      <c r="H1520" s="6"/>
    </row>
    <row r="1521" spans="1:8">
      <c r="A1521" s="90"/>
      <c r="B1521" s="91" t="s">
        <v>1260</v>
      </c>
      <c r="C1521" s="92" t="s">
        <v>224</v>
      </c>
      <c r="D1521" s="93">
        <v>13.35</v>
      </c>
      <c r="E1521" s="94">
        <v>0.13400000000000001</v>
      </c>
      <c r="F1521" s="95">
        <v>1.7888999999999999</v>
      </c>
      <c r="G1521" s="95"/>
      <c r="H1521" s="6"/>
    </row>
    <row r="1522" spans="1:8">
      <c r="A1522" s="90"/>
      <c r="B1522" s="91" t="s">
        <v>1184</v>
      </c>
      <c r="C1522" s="92" t="s">
        <v>224</v>
      </c>
      <c r="D1522" s="93">
        <v>16.8</v>
      </c>
      <c r="E1522" s="94">
        <v>0.13400000000000001</v>
      </c>
      <c r="F1522" s="95">
        <v>2.2511999999999999</v>
      </c>
      <c r="G1522" s="95"/>
      <c r="H1522" s="6"/>
    </row>
    <row r="1523" spans="1:8">
      <c r="A1523" s="90" t="s">
        <v>576</v>
      </c>
      <c r="B1523" s="91" t="s">
        <v>577</v>
      </c>
      <c r="C1523" s="92" t="s">
        <v>52</v>
      </c>
      <c r="D1523" s="93">
        <v>60</v>
      </c>
      <c r="E1523" s="94"/>
      <c r="F1523" s="95">
        <v>10.65</v>
      </c>
      <c r="G1523" s="95">
        <v>639</v>
      </c>
      <c r="H1523" s="6" t="s">
        <v>573</v>
      </c>
    </row>
    <row r="1524" spans="1:8">
      <c r="A1524" s="90"/>
      <c r="B1524" s="91" t="s">
        <v>1316</v>
      </c>
      <c r="C1524" s="92" t="s">
        <v>254</v>
      </c>
      <c r="D1524" s="93">
        <v>9.2200000000000006</v>
      </c>
      <c r="E1524" s="94">
        <v>1.0609999999999999</v>
      </c>
      <c r="F1524" s="95">
        <v>9.7824200000000001</v>
      </c>
      <c r="G1524" s="95"/>
      <c r="H1524" s="6"/>
    </row>
    <row r="1525" spans="1:8">
      <c r="A1525" s="90"/>
      <c r="B1525" s="91" t="s">
        <v>1315</v>
      </c>
      <c r="C1525" s="92" t="s">
        <v>259</v>
      </c>
      <c r="D1525" s="93">
        <v>1.5</v>
      </c>
      <c r="E1525" s="94">
        <v>0.01</v>
      </c>
      <c r="F1525" s="95">
        <v>1.4999999999999999E-2</v>
      </c>
      <c r="G1525" s="95"/>
      <c r="H1525" s="6"/>
    </row>
    <row r="1526" spans="1:8">
      <c r="A1526" s="90"/>
      <c r="B1526" s="91" t="s">
        <v>1260</v>
      </c>
      <c r="C1526" s="92" t="s">
        <v>224</v>
      </c>
      <c r="D1526" s="93">
        <v>13.35</v>
      </c>
      <c r="E1526" s="94">
        <v>2.9000000000000001E-2</v>
      </c>
      <c r="F1526" s="95">
        <v>0.38714999999999999</v>
      </c>
      <c r="G1526" s="95"/>
      <c r="H1526" s="6"/>
    </row>
    <row r="1527" spans="1:8">
      <c r="A1527" s="90"/>
      <c r="B1527" s="91" t="s">
        <v>1184</v>
      </c>
      <c r="C1527" s="92" t="s">
        <v>224</v>
      </c>
      <c r="D1527" s="93">
        <v>16.8</v>
      </c>
      <c r="E1527" s="94">
        <v>2.9000000000000001E-2</v>
      </c>
      <c r="F1527" s="95">
        <v>0.48720000000000002</v>
      </c>
      <c r="G1527" s="95"/>
      <c r="H1527" s="6"/>
    </row>
    <row r="1528" spans="1:8">
      <c r="A1528" s="84"/>
      <c r="B1528" s="85" t="s">
        <v>36</v>
      </c>
      <c r="C1528" s="86"/>
      <c r="D1528" s="87"/>
      <c r="E1528" s="88"/>
      <c r="F1528" s="89"/>
      <c r="G1528" s="89">
        <v>150.66</v>
      </c>
      <c r="H1528" s="5" t="s">
        <v>578</v>
      </c>
    </row>
    <row r="1529" spans="1:8">
      <c r="A1529" s="90" t="s">
        <v>244</v>
      </c>
      <c r="B1529" s="91" t="s">
        <v>245</v>
      </c>
      <c r="C1529" s="92" t="s">
        <v>52</v>
      </c>
      <c r="D1529" s="93">
        <v>81</v>
      </c>
      <c r="E1529" s="94"/>
      <c r="F1529" s="95">
        <v>1.86</v>
      </c>
      <c r="G1529" s="95">
        <v>150.66</v>
      </c>
      <c r="H1529" s="6" t="s">
        <v>578</v>
      </c>
    </row>
    <row r="1530" spans="1:8">
      <c r="A1530" s="90"/>
      <c r="B1530" s="91" t="s">
        <v>1175</v>
      </c>
      <c r="C1530" s="92" t="s">
        <v>224</v>
      </c>
      <c r="D1530" s="93">
        <v>20.100000000000001</v>
      </c>
      <c r="E1530" s="94">
        <v>1.2E-2</v>
      </c>
      <c r="F1530" s="95">
        <v>0.2412</v>
      </c>
      <c r="G1530" s="95"/>
      <c r="H1530" s="6"/>
    </row>
    <row r="1531" spans="1:8">
      <c r="A1531" s="90"/>
      <c r="B1531" s="91" t="s">
        <v>1176</v>
      </c>
      <c r="C1531" s="92" t="s">
        <v>1023</v>
      </c>
      <c r="D1531" s="93">
        <v>108.5</v>
      </c>
      <c r="E1531" s="94">
        <v>1.4999999999999999E-2</v>
      </c>
      <c r="F1531" s="95">
        <v>1.6274999999999999</v>
      </c>
      <c r="G1531" s="95"/>
      <c r="H1531" s="6"/>
    </row>
    <row r="1532" spans="1:8">
      <c r="A1532" s="96"/>
      <c r="B1532" s="97" t="s">
        <v>248</v>
      </c>
      <c r="C1532" s="98"/>
      <c r="D1532" s="99"/>
      <c r="E1532" s="100"/>
      <c r="F1532" s="101"/>
      <c r="G1532" s="101">
        <v>678.86</v>
      </c>
      <c r="H1532" s="7" t="s">
        <v>579</v>
      </c>
    </row>
    <row r="1533" spans="1:8">
      <c r="A1533" s="84"/>
      <c r="B1533" s="85" t="s">
        <v>250</v>
      </c>
      <c r="C1533" s="86"/>
      <c r="D1533" s="87"/>
      <c r="E1533" s="88"/>
      <c r="F1533" s="89"/>
      <c r="G1533" s="89">
        <v>678.86</v>
      </c>
      <c r="H1533" s="5" t="s">
        <v>580</v>
      </c>
    </row>
    <row r="1534" spans="1:8">
      <c r="A1534" s="90" t="s">
        <v>581</v>
      </c>
      <c r="B1534" s="91" t="s">
        <v>582</v>
      </c>
      <c r="C1534" s="92" t="s">
        <v>28</v>
      </c>
      <c r="D1534" s="93">
        <v>1</v>
      </c>
      <c r="E1534" s="94"/>
      <c r="F1534" s="95">
        <v>3.58</v>
      </c>
      <c r="G1534" s="95">
        <v>3.58</v>
      </c>
      <c r="H1534" s="6" t="s">
        <v>580</v>
      </c>
    </row>
    <row r="1535" spans="1:8">
      <c r="A1535" s="90" t="s">
        <v>583</v>
      </c>
      <c r="B1535" s="91" t="s">
        <v>584</v>
      </c>
      <c r="C1535" s="92" t="s">
        <v>28</v>
      </c>
      <c r="D1535" s="93">
        <v>2</v>
      </c>
      <c r="E1535" s="94"/>
      <c r="F1535" s="95">
        <v>2.42</v>
      </c>
      <c r="G1535" s="95">
        <v>4.84</v>
      </c>
      <c r="H1535" s="6" t="s">
        <v>580</v>
      </c>
    </row>
    <row r="1536" spans="1:8">
      <c r="A1536" s="90" t="s">
        <v>585</v>
      </c>
      <c r="B1536" s="91" t="s">
        <v>586</v>
      </c>
      <c r="C1536" s="92" t="s">
        <v>259</v>
      </c>
      <c r="D1536" s="93">
        <v>6</v>
      </c>
      <c r="E1536" s="94"/>
      <c r="F1536" s="95">
        <v>36.78</v>
      </c>
      <c r="G1536" s="95">
        <v>220.68</v>
      </c>
      <c r="H1536" s="6" t="s">
        <v>580</v>
      </c>
    </row>
    <row r="1537" spans="1:8">
      <c r="A1537" s="90" t="s">
        <v>587</v>
      </c>
      <c r="B1537" s="91" t="s">
        <v>588</v>
      </c>
      <c r="C1537" s="92" t="s">
        <v>259</v>
      </c>
      <c r="D1537" s="93">
        <v>6</v>
      </c>
      <c r="E1537" s="94"/>
      <c r="F1537" s="95">
        <v>19.21</v>
      </c>
      <c r="G1537" s="95">
        <v>115.26</v>
      </c>
      <c r="H1537" s="6" t="s">
        <v>580</v>
      </c>
    </row>
    <row r="1538" spans="1:8">
      <c r="A1538" s="90" t="s">
        <v>589</v>
      </c>
      <c r="B1538" s="91" t="s">
        <v>590</v>
      </c>
      <c r="C1538" s="92" t="s">
        <v>52</v>
      </c>
      <c r="D1538" s="93">
        <v>6</v>
      </c>
      <c r="E1538" s="94"/>
      <c r="F1538" s="95">
        <v>19.12</v>
      </c>
      <c r="G1538" s="95">
        <v>114.72</v>
      </c>
      <c r="H1538" s="6" t="s">
        <v>580</v>
      </c>
    </row>
    <row r="1539" spans="1:8">
      <c r="A1539" s="90" t="s">
        <v>591</v>
      </c>
      <c r="B1539" s="91" t="s">
        <v>592</v>
      </c>
      <c r="C1539" s="92" t="s">
        <v>259</v>
      </c>
      <c r="D1539" s="93">
        <v>6</v>
      </c>
      <c r="E1539" s="94"/>
      <c r="F1539" s="95">
        <v>7.26</v>
      </c>
      <c r="G1539" s="95">
        <v>43.56</v>
      </c>
      <c r="H1539" s="6" t="s">
        <v>580</v>
      </c>
    </row>
    <row r="1540" spans="1:8">
      <c r="A1540" s="90" t="s">
        <v>593</v>
      </c>
      <c r="B1540" s="91" t="s">
        <v>594</v>
      </c>
      <c r="C1540" s="92" t="s">
        <v>28</v>
      </c>
      <c r="D1540" s="93">
        <v>6</v>
      </c>
      <c r="E1540" s="94"/>
      <c r="F1540" s="95">
        <v>1.62</v>
      </c>
      <c r="G1540" s="95">
        <v>9.7200000000000006</v>
      </c>
      <c r="H1540" s="6" t="s">
        <v>580</v>
      </c>
    </row>
    <row r="1541" spans="1:8">
      <c r="A1541" s="90" t="s">
        <v>595</v>
      </c>
      <c r="B1541" s="91" t="s">
        <v>596</v>
      </c>
      <c r="C1541" s="92" t="s">
        <v>28</v>
      </c>
      <c r="D1541" s="93">
        <v>7</v>
      </c>
      <c r="E1541" s="94"/>
      <c r="F1541" s="95">
        <v>1.32</v>
      </c>
      <c r="G1541" s="95">
        <v>9.24</v>
      </c>
      <c r="H1541" s="6" t="s">
        <v>580</v>
      </c>
    </row>
    <row r="1542" spans="1:8">
      <c r="A1542" s="90" t="s">
        <v>597</v>
      </c>
      <c r="B1542" s="91" t="s">
        <v>598</v>
      </c>
      <c r="C1542" s="92" t="s">
        <v>259</v>
      </c>
      <c r="D1542" s="93">
        <v>15</v>
      </c>
      <c r="E1542" s="94"/>
      <c r="F1542" s="95">
        <v>6.26</v>
      </c>
      <c r="G1542" s="95">
        <v>93.9</v>
      </c>
      <c r="H1542" s="6" t="s">
        <v>580</v>
      </c>
    </row>
    <row r="1543" spans="1:8">
      <c r="A1543" s="90" t="s">
        <v>599</v>
      </c>
      <c r="B1543" s="91" t="s">
        <v>600</v>
      </c>
      <c r="C1543" s="92" t="s">
        <v>28</v>
      </c>
      <c r="D1543" s="93">
        <v>3</v>
      </c>
      <c r="E1543" s="94"/>
      <c r="F1543" s="95">
        <v>3.36</v>
      </c>
      <c r="G1543" s="95">
        <v>10.08</v>
      </c>
      <c r="H1543" s="6" t="s">
        <v>580</v>
      </c>
    </row>
    <row r="1544" spans="1:8">
      <c r="A1544" s="90" t="s">
        <v>601</v>
      </c>
      <c r="B1544" s="91" t="s">
        <v>602</v>
      </c>
      <c r="C1544" s="92" t="s">
        <v>28</v>
      </c>
      <c r="D1544" s="93">
        <v>1</v>
      </c>
      <c r="E1544" s="94"/>
      <c r="F1544" s="95">
        <v>6.18</v>
      </c>
      <c r="G1544" s="95">
        <v>6.18</v>
      </c>
      <c r="H1544" s="6" t="s">
        <v>580</v>
      </c>
    </row>
    <row r="1545" spans="1:8">
      <c r="A1545" s="90" t="s">
        <v>603</v>
      </c>
      <c r="B1545" s="91" t="s">
        <v>604</v>
      </c>
      <c r="C1545" s="92" t="s">
        <v>28</v>
      </c>
      <c r="D1545" s="93">
        <v>5</v>
      </c>
      <c r="E1545" s="94"/>
      <c r="F1545" s="95">
        <v>8.1</v>
      </c>
      <c r="G1545" s="95">
        <v>40.5</v>
      </c>
      <c r="H1545" s="6" t="s">
        <v>580</v>
      </c>
    </row>
    <row r="1546" spans="1:8">
      <c r="A1546" s="90" t="s">
        <v>605</v>
      </c>
      <c r="B1546" s="91" t="s">
        <v>606</v>
      </c>
      <c r="C1546" s="92" t="s">
        <v>28</v>
      </c>
      <c r="D1546" s="93">
        <v>6</v>
      </c>
      <c r="E1546" s="94"/>
      <c r="F1546" s="95">
        <v>1.1000000000000001</v>
      </c>
      <c r="G1546" s="95">
        <v>6.6</v>
      </c>
      <c r="H1546" s="6" t="s">
        <v>580</v>
      </c>
    </row>
    <row r="1547" spans="1:8">
      <c r="A1547" s="90"/>
      <c r="B1547" s="91" t="s">
        <v>1317</v>
      </c>
      <c r="C1547" s="92" t="s">
        <v>28</v>
      </c>
      <c r="D1547" s="93">
        <v>1.1000000000000001</v>
      </c>
      <c r="E1547" s="94">
        <v>1</v>
      </c>
      <c r="F1547" s="95">
        <v>1.1000000000000001</v>
      </c>
      <c r="G1547" s="95"/>
      <c r="H1547" s="6"/>
    </row>
    <row r="1548" spans="1:8">
      <c r="A1548" s="78"/>
      <c r="B1548" s="79" t="s">
        <v>607</v>
      </c>
      <c r="C1548" s="80"/>
      <c r="D1548" s="81"/>
      <c r="E1548" s="82"/>
      <c r="F1548" s="83"/>
      <c r="G1548" s="83">
        <v>25724.39</v>
      </c>
      <c r="H1548" s="4" t="s">
        <v>608</v>
      </c>
    </row>
    <row r="1549" spans="1:8">
      <c r="A1549" s="96"/>
      <c r="B1549" s="97" t="s">
        <v>162</v>
      </c>
      <c r="C1549" s="98"/>
      <c r="D1549" s="99"/>
      <c r="E1549" s="100"/>
      <c r="F1549" s="101"/>
      <c r="G1549" s="101">
        <v>11337.39</v>
      </c>
      <c r="H1549" s="7" t="s">
        <v>609</v>
      </c>
    </row>
    <row r="1550" spans="1:8">
      <c r="A1550" s="84"/>
      <c r="B1550" s="85" t="s">
        <v>278</v>
      </c>
      <c r="C1550" s="86"/>
      <c r="D1550" s="87"/>
      <c r="E1550" s="88"/>
      <c r="F1550" s="89"/>
      <c r="G1550" s="89">
        <v>756.65</v>
      </c>
      <c r="H1550" s="5" t="s">
        <v>610</v>
      </c>
    </row>
    <row r="1551" spans="1:8">
      <c r="A1551" s="90" t="s">
        <v>507</v>
      </c>
      <c r="B1551" s="91" t="s">
        <v>508</v>
      </c>
      <c r="C1551" s="92" t="s">
        <v>19</v>
      </c>
      <c r="D1551" s="93">
        <v>4</v>
      </c>
      <c r="E1551" s="94"/>
      <c r="F1551" s="95">
        <v>96.04</v>
      </c>
      <c r="G1551" s="95">
        <v>384.16</v>
      </c>
      <c r="H1551" s="6" t="s">
        <v>610</v>
      </c>
    </row>
    <row r="1552" spans="1:8">
      <c r="A1552" s="90"/>
      <c r="B1552" s="91" t="s">
        <v>1066</v>
      </c>
      <c r="C1552" s="92" t="s">
        <v>259</v>
      </c>
      <c r="D1552" s="93">
        <v>0.26</v>
      </c>
      <c r="E1552" s="94">
        <v>160</v>
      </c>
      <c r="F1552" s="95">
        <v>41.6</v>
      </c>
      <c r="G1552" s="95"/>
      <c r="H1552" s="6"/>
    </row>
    <row r="1553" spans="1:8">
      <c r="A1553" s="90"/>
      <c r="B1553" s="91" t="s">
        <v>1296</v>
      </c>
      <c r="C1553" s="92" t="s">
        <v>47</v>
      </c>
      <c r="D1553" s="93">
        <v>320.02999999999997</v>
      </c>
      <c r="E1553" s="94">
        <v>2.1999999999999999E-2</v>
      </c>
      <c r="F1553" s="95">
        <v>7.0406599999999999</v>
      </c>
      <c r="G1553" s="95"/>
      <c r="H1553" s="6"/>
    </row>
    <row r="1554" spans="1:8">
      <c r="A1554" s="90"/>
      <c r="B1554" s="91" t="s">
        <v>1067</v>
      </c>
      <c r="C1554" s="92" t="s">
        <v>224</v>
      </c>
      <c r="D1554" s="93">
        <v>16.84</v>
      </c>
      <c r="E1554" s="94">
        <v>1.6</v>
      </c>
      <c r="F1554" s="95">
        <v>26.943999999999999</v>
      </c>
      <c r="G1554" s="95"/>
      <c r="H1554" s="6"/>
    </row>
    <row r="1555" spans="1:8">
      <c r="A1555" s="90"/>
      <c r="B1555" s="91" t="s">
        <v>1009</v>
      </c>
      <c r="C1555" s="92" t="s">
        <v>224</v>
      </c>
      <c r="D1555" s="93">
        <v>12.04</v>
      </c>
      <c r="E1555" s="94">
        <v>1.7</v>
      </c>
      <c r="F1555" s="95">
        <v>20.468</v>
      </c>
      <c r="G1555" s="95"/>
      <c r="H1555" s="6"/>
    </row>
    <row r="1556" spans="1:8">
      <c r="A1556" s="90" t="s">
        <v>611</v>
      </c>
      <c r="B1556" s="91" t="s">
        <v>612</v>
      </c>
      <c r="C1556" s="92" t="s">
        <v>19</v>
      </c>
      <c r="D1556" s="93">
        <v>4</v>
      </c>
      <c r="E1556" s="94"/>
      <c r="F1556" s="95">
        <v>2.68</v>
      </c>
      <c r="G1556" s="95">
        <v>10.72</v>
      </c>
      <c r="H1556" s="6" t="s">
        <v>610</v>
      </c>
    </row>
    <row r="1557" spans="1:8">
      <c r="A1557" s="90"/>
      <c r="B1557" s="91" t="s">
        <v>1318</v>
      </c>
      <c r="C1557" s="92" t="s">
        <v>47</v>
      </c>
      <c r="D1557" s="93">
        <v>341.84</v>
      </c>
      <c r="E1557" s="94">
        <v>4.1999999999999997E-3</v>
      </c>
      <c r="F1557" s="95">
        <v>1.4357279999999999</v>
      </c>
      <c r="G1557" s="95"/>
      <c r="H1557" s="6"/>
    </row>
    <row r="1558" spans="1:8">
      <c r="A1558" s="90"/>
      <c r="B1558" s="91" t="s">
        <v>1067</v>
      </c>
      <c r="C1558" s="92" t="s">
        <v>224</v>
      </c>
      <c r="D1558" s="93">
        <v>16.84</v>
      </c>
      <c r="E1558" s="94">
        <v>7.0000000000000007E-2</v>
      </c>
      <c r="F1558" s="95">
        <v>1.1788000000000001</v>
      </c>
      <c r="G1558" s="95"/>
      <c r="H1558" s="6"/>
    </row>
    <row r="1559" spans="1:8">
      <c r="A1559" s="90"/>
      <c r="B1559" s="91" t="s">
        <v>1009</v>
      </c>
      <c r="C1559" s="92" t="s">
        <v>224</v>
      </c>
      <c r="D1559" s="93">
        <v>12.04</v>
      </c>
      <c r="E1559" s="94">
        <v>7.0000000000000001E-3</v>
      </c>
      <c r="F1559" s="95">
        <v>8.4279999999999994E-2</v>
      </c>
      <c r="G1559" s="95"/>
      <c r="H1559" s="6"/>
    </row>
    <row r="1560" spans="1:8">
      <c r="A1560" s="90" t="s">
        <v>613</v>
      </c>
      <c r="B1560" s="91" t="s">
        <v>614</v>
      </c>
      <c r="C1560" s="92" t="s">
        <v>19</v>
      </c>
      <c r="D1560" s="93">
        <v>4</v>
      </c>
      <c r="E1560" s="94"/>
      <c r="F1560" s="95">
        <v>6.84</v>
      </c>
      <c r="G1560" s="95">
        <v>27.36</v>
      </c>
      <c r="H1560" s="6" t="s">
        <v>610</v>
      </c>
    </row>
    <row r="1561" spans="1:8">
      <c r="A1561" s="90"/>
      <c r="B1561" s="91" t="s">
        <v>1319</v>
      </c>
      <c r="C1561" s="92" t="s">
        <v>1007</v>
      </c>
      <c r="D1561" s="93">
        <v>0.67</v>
      </c>
      <c r="E1561" s="94">
        <v>0.44</v>
      </c>
      <c r="F1561" s="95">
        <v>0.29480000000000001</v>
      </c>
      <c r="G1561" s="95"/>
      <c r="H1561" s="6"/>
    </row>
    <row r="1562" spans="1:8">
      <c r="A1562" s="90"/>
      <c r="B1562" s="91" t="s">
        <v>1320</v>
      </c>
      <c r="C1562" s="92" t="s">
        <v>259</v>
      </c>
      <c r="D1562" s="93">
        <v>1.25</v>
      </c>
      <c r="E1562" s="94">
        <v>1.4999999999999999E-2</v>
      </c>
      <c r="F1562" s="95">
        <v>1.8749999999999999E-2</v>
      </c>
      <c r="G1562" s="95"/>
      <c r="H1562" s="6"/>
    </row>
    <row r="1563" spans="1:8">
      <c r="A1563" s="90"/>
      <c r="B1563" s="91" t="s">
        <v>1321</v>
      </c>
      <c r="C1563" s="92" t="s">
        <v>224</v>
      </c>
      <c r="D1563" s="93">
        <v>16.77</v>
      </c>
      <c r="E1563" s="94">
        <v>0.315</v>
      </c>
      <c r="F1563" s="95">
        <v>5.2825499999999996</v>
      </c>
      <c r="G1563" s="95"/>
      <c r="H1563" s="6"/>
    </row>
    <row r="1564" spans="1:8">
      <c r="A1564" s="90"/>
      <c r="B1564" s="91" t="s">
        <v>1009</v>
      </c>
      <c r="C1564" s="92" t="s">
        <v>224</v>
      </c>
      <c r="D1564" s="93">
        <v>12.04</v>
      </c>
      <c r="E1564" s="94">
        <v>0.105</v>
      </c>
      <c r="F1564" s="95">
        <v>1.2642</v>
      </c>
      <c r="G1564" s="95"/>
      <c r="H1564" s="6"/>
    </row>
    <row r="1565" spans="1:8">
      <c r="A1565" s="90" t="s">
        <v>615</v>
      </c>
      <c r="B1565" s="91" t="s">
        <v>616</v>
      </c>
      <c r="C1565" s="92" t="s">
        <v>19</v>
      </c>
      <c r="D1565" s="93">
        <v>1.5</v>
      </c>
      <c r="E1565" s="94"/>
      <c r="F1565" s="95">
        <v>222.94</v>
      </c>
      <c r="G1565" s="95">
        <v>334.41</v>
      </c>
      <c r="H1565" s="6" t="s">
        <v>610</v>
      </c>
    </row>
    <row r="1566" spans="1:8">
      <c r="A1566" s="90"/>
      <c r="B1566" s="91" t="s">
        <v>1322</v>
      </c>
      <c r="C1566" s="92" t="s">
        <v>1007</v>
      </c>
      <c r="D1566" s="93">
        <v>4</v>
      </c>
      <c r="E1566" s="94">
        <v>42</v>
      </c>
      <c r="F1566" s="95">
        <v>168</v>
      </c>
      <c r="G1566" s="95"/>
      <c r="H1566" s="6"/>
    </row>
    <row r="1567" spans="1:8">
      <c r="A1567" s="90"/>
      <c r="B1567" s="91" t="s">
        <v>1323</v>
      </c>
      <c r="C1567" s="92" t="s">
        <v>254</v>
      </c>
      <c r="D1567" s="93">
        <v>5.27</v>
      </c>
      <c r="E1567" s="94">
        <v>2</v>
      </c>
      <c r="F1567" s="95">
        <v>10.54</v>
      </c>
      <c r="G1567" s="95"/>
      <c r="H1567" s="6"/>
    </row>
    <row r="1568" spans="1:8">
      <c r="A1568" s="90"/>
      <c r="B1568" s="91" t="s">
        <v>1253</v>
      </c>
      <c r="C1568" s="92" t="s">
        <v>224</v>
      </c>
      <c r="D1568" s="93">
        <v>15.96</v>
      </c>
      <c r="E1568" s="94">
        <v>1.5</v>
      </c>
      <c r="F1568" s="95">
        <v>23.94</v>
      </c>
      <c r="G1568" s="95"/>
      <c r="H1568" s="6"/>
    </row>
    <row r="1569" spans="1:8">
      <c r="A1569" s="90"/>
      <c r="B1569" s="91" t="s">
        <v>1009</v>
      </c>
      <c r="C1569" s="92" t="s">
        <v>224</v>
      </c>
      <c r="D1569" s="93">
        <v>12.04</v>
      </c>
      <c r="E1569" s="94">
        <v>1.6</v>
      </c>
      <c r="F1569" s="95">
        <v>19.263999999999999</v>
      </c>
      <c r="G1569" s="95"/>
      <c r="H1569" s="6"/>
    </row>
    <row r="1570" spans="1:8">
      <c r="A1570" s="90"/>
      <c r="B1570" s="91" t="s">
        <v>1324</v>
      </c>
      <c r="C1570" s="92" t="s">
        <v>47</v>
      </c>
      <c r="D1570" s="93">
        <v>301.48</v>
      </c>
      <c r="E1570" s="94">
        <v>4.0000000000000001E-3</v>
      </c>
      <c r="F1570" s="95">
        <v>1.2059200000000001</v>
      </c>
      <c r="G1570" s="95"/>
      <c r="H1570" s="6"/>
    </row>
    <row r="1571" spans="1:8">
      <c r="A1571" s="84"/>
      <c r="B1571" s="85" t="s">
        <v>43</v>
      </c>
      <c r="C1571" s="86"/>
      <c r="D1571" s="87"/>
      <c r="E1571" s="88"/>
      <c r="F1571" s="89"/>
      <c r="G1571" s="89">
        <v>843.19</v>
      </c>
      <c r="H1571" s="5" t="s">
        <v>617</v>
      </c>
    </row>
    <row r="1572" spans="1:8">
      <c r="A1572" s="90" t="s">
        <v>176</v>
      </c>
      <c r="B1572" s="91" t="s">
        <v>177</v>
      </c>
      <c r="C1572" s="92" t="s">
        <v>47</v>
      </c>
      <c r="D1572" s="93">
        <v>14</v>
      </c>
      <c r="E1572" s="94"/>
      <c r="F1572" s="95">
        <v>47.63</v>
      </c>
      <c r="G1572" s="95">
        <v>666.82</v>
      </c>
      <c r="H1572" s="6" t="s">
        <v>617</v>
      </c>
    </row>
    <row r="1573" spans="1:8">
      <c r="A1573" s="90"/>
      <c r="B1573" s="91" t="s">
        <v>1009</v>
      </c>
      <c r="C1573" s="92" t="s">
        <v>224</v>
      </c>
      <c r="D1573" s="93">
        <v>12.04</v>
      </c>
      <c r="E1573" s="94">
        <v>3.956</v>
      </c>
      <c r="F1573" s="95">
        <v>47.630240000000001</v>
      </c>
      <c r="G1573" s="95"/>
      <c r="H1573" s="6"/>
    </row>
    <row r="1574" spans="1:8">
      <c r="A1574" s="90" t="s">
        <v>184</v>
      </c>
      <c r="B1574" s="91" t="s">
        <v>185</v>
      </c>
      <c r="C1574" s="92" t="s">
        <v>47</v>
      </c>
      <c r="D1574" s="93">
        <v>7</v>
      </c>
      <c r="E1574" s="94"/>
      <c r="F1574" s="95">
        <v>17.690000000000001</v>
      </c>
      <c r="G1574" s="95">
        <v>123.83</v>
      </c>
      <c r="H1574" s="6" t="s">
        <v>617</v>
      </c>
    </row>
    <row r="1575" spans="1:8">
      <c r="A1575" s="90"/>
      <c r="B1575" s="91" t="s">
        <v>1114</v>
      </c>
      <c r="C1575" s="92" t="s">
        <v>1023</v>
      </c>
      <c r="D1575" s="93">
        <v>144.58000000000001</v>
      </c>
      <c r="E1575" s="94">
        <v>6.0000000000000001E-3</v>
      </c>
      <c r="F1575" s="95">
        <v>0.86748000000000003</v>
      </c>
      <c r="G1575" s="95"/>
      <c r="H1575" s="6"/>
    </row>
    <row r="1576" spans="1:8">
      <c r="A1576" s="90"/>
      <c r="B1576" s="91" t="s">
        <v>1115</v>
      </c>
      <c r="C1576" s="92" t="s">
        <v>1025</v>
      </c>
      <c r="D1576" s="93">
        <v>27.26</v>
      </c>
      <c r="E1576" s="94">
        <v>3.0000000000000001E-3</v>
      </c>
      <c r="F1576" s="95">
        <v>8.1780000000000005E-2</v>
      </c>
      <c r="G1576" s="95"/>
      <c r="H1576" s="6"/>
    </row>
    <row r="1577" spans="1:8">
      <c r="A1577" s="90"/>
      <c r="B1577" s="91" t="s">
        <v>1009</v>
      </c>
      <c r="C1577" s="92" t="s">
        <v>224</v>
      </c>
      <c r="D1577" s="93">
        <v>12.04</v>
      </c>
      <c r="E1577" s="94">
        <v>0.65900000000000003</v>
      </c>
      <c r="F1577" s="95">
        <v>7.9343599999999999</v>
      </c>
      <c r="G1577" s="95"/>
      <c r="H1577" s="6"/>
    </row>
    <row r="1578" spans="1:8">
      <c r="A1578" s="90"/>
      <c r="B1578" s="91" t="s">
        <v>1116</v>
      </c>
      <c r="C1578" s="92" t="s">
        <v>1023</v>
      </c>
      <c r="D1578" s="93">
        <v>18.29</v>
      </c>
      <c r="E1578" s="94">
        <v>0.27400000000000002</v>
      </c>
      <c r="F1578" s="95">
        <v>5.0114599999999996</v>
      </c>
      <c r="G1578" s="95"/>
      <c r="H1578" s="6"/>
    </row>
    <row r="1579" spans="1:8">
      <c r="A1579" s="90"/>
      <c r="B1579" s="91" t="s">
        <v>1117</v>
      </c>
      <c r="C1579" s="92" t="s">
        <v>1025</v>
      </c>
      <c r="D1579" s="93">
        <v>15.01</v>
      </c>
      <c r="E1579" s="94">
        <v>0.254</v>
      </c>
      <c r="F1579" s="95">
        <v>3.8125399999999998</v>
      </c>
      <c r="G1579" s="95"/>
      <c r="H1579" s="6"/>
    </row>
    <row r="1580" spans="1:8">
      <c r="A1580" s="90" t="s">
        <v>186</v>
      </c>
      <c r="B1580" s="91" t="s">
        <v>187</v>
      </c>
      <c r="C1580" s="92" t="s">
        <v>47</v>
      </c>
      <c r="D1580" s="93">
        <v>9.5</v>
      </c>
      <c r="E1580" s="94"/>
      <c r="F1580" s="95">
        <v>1.45</v>
      </c>
      <c r="G1580" s="95">
        <v>13.78</v>
      </c>
      <c r="H1580" s="6" t="s">
        <v>617</v>
      </c>
    </row>
    <row r="1581" spans="1:8">
      <c r="A1581" s="90"/>
      <c r="B1581" s="91" t="s">
        <v>1118</v>
      </c>
      <c r="C1581" s="92" t="s">
        <v>1023</v>
      </c>
      <c r="D1581" s="93">
        <v>146.13999999999999</v>
      </c>
      <c r="E1581" s="94">
        <v>3.0000000000000001E-3</v>
      </c>
      <c r="F1581" s="95">
        <v>0.43841999999999998</v>
      </c>
      <c r="G1581" s="95"/>
      <c r="H1581" s="6"/>
    </row>
    <row r="1582" spans="1:8">
      <c r="A1582" s="90"/>
      <c r="B1582" s="91" t="s">
        <v>1119</v>
      </c>
      <c r="C1582" s="92" t="s">
        <v>1023</v>
      </c>
      <c r="D1582" s="93">
        <v>116.56</v>
      </c>
      <c r="E1582" s="94">
        <v>8.0000000000000002E-3</v>
      </c>
      <c r="F1582" s="95">
        <v>0.93247999999999998</v>
      </c>
      <c r="G1582" s="95"/>
      <c r="H1582" s="6"/>
    </row>
    <row r="1583" spans="1:8">
      <c r="A1583" s="90"/>
      <c r="B1583" s="91" t="s">
        <v>1009</v>
      </c>
      <c r="C1583" s="92" t="s">
        <v>224</v>
      </c>
      <c r="D1583" s="93">
        <v>12.04</v>
      </c>
      <c r="E1583" s="94">
        <v>8.0000000000000002E-3</v>
      </c>
      <c r="F1583" s="95">
        <v>9.6320000000000003E-2</v>
      </c>
      <c r="G1583" s="95"/>
      <c r="H1583" s="6"/>
    </row>
    <row r="1584" spans="1:8">
      <c r="A1584" s="90" t="s">
        <v>188</v>
      </c>
      <c r="B1584" s="91" t="s">
        <v>189</v>
      </c>
      <c r="C1584" s="92" t="s">
        <v>47</v>
      </c>
      <c r="D1584" s="93">
        <v>9.5</v>
      </c>
      <c r="E1584" s="94"/>
      <c r="F1584" s="95">
        <v>3.33</v>
      </c>
      <c r="G1584" s="95">
        <v>31.64</v>
      </c>
      <c r="H1584" s="6" t="s">
        <v>617</v>
      </c>
    </row>
    <row r="1585" spans="1:8">
      <c r="A1585" s="90"/>
      <c r="B1585" s="91" t="s">
        <v>1118</v>
      </c>
      <c r="C1585" s="92" t="s">
        <v>1023</v>
      </c>
      <c r="D1585" s="93">
        <v>146.13999999999999</v>
      </c>
      <c r="E1585" s="94">
        <v>2.2800000000000001E-2</v>
      </c>
      <c r="F1585" s="95">
        <v>3.3319920000000001</v>
      </c>
      <c r="G1585" s="95"/>
      <c r="H1585" s="6"/>
    </row>
    <row r="1586" spans="1:8">
      <c r="A1586" s="90" t="s">
        <v>190</v>
      </c>
      <c r="B1586" s="91" t="s">
        <v>191</v>
      </c>
      <c r="C1586" s="92" t="s">
        <v>47</v>
      </c>
      <c r="D1586" s="93">
        <v>9.5</v>
      </c>
      <c r="E1586" s="94"/>
      <c r="F1586" s="95">
        <v>0.75</v>
      </c>
      <c r="G1586" s="95">
        <v>7.12</v>
      </c>
      <c r="H1586" s="6" t="s">
        <v>617</v>
      </c>
    </row>
    <row r="1587" spans="1:8">
      <c r="A1587" s="90"/>
      <c r="B1587" s="91" t="s">
        <v>1120</v>
      </c>
      <c r="C1587" s="92" t="s">
        <v>1023</v>
      </c>
      <c r="D1587" s="93">
        <v>152.15</v>
      </c>
      <c r="E1587" s="94">
        <v>2.9867000000000001E-3</v>
      </c>
      <c r="F1587" s="95">
        <v>0.454426</v>
      </c>
      <c r="G1587" s="95"/>
      <c r="H1587" s="6"/>
    </row>
    <row r="1588" spans="1:8">
      <c r="A1588" s="90"/>
      <c r="B1588" s="91" t="s">
        <v>1009</v>
      </c>
      <c r="C1588" s="92" t="s">
        <v>224</v>
      </c>
      <c r="D1588" s="93">
        <v>12.04</v>
      </c>
      <c r="E1588" s="94">
        <v>2.5499999999999998E-2</v>
      </c>
      <c r="F1588" s="95">
        <v>0.30702000000000002</v>
      </c>
      <c r="G1588" s="95"/>
      <c r="H1588" s="6"/>
    </row>
    <row r="1589" spans="1:8">
      <c r="A1589" s="84"/>
      <c r="B1589" s="85" t="s">
        <v>200</v>
      </c>
      <c r="C1589" s="86"/>
      <c r="D1589" s="87"/>
      <c r="E1589" s="88"/>
      <c r="F1589" s="89"/>
      <c r="G1589" s="89">
        <v>6090.33</v>
      </c>
      <c r="H1589" s="5" t="s">
        <v>618</v>
      </c>
    </row>
    <row r="1590" spans="1:8">
      <c r="A1590" s="90" t="s">
        <v>294</v>
      </c>
      <c r="B1590" s="91" t="s">
        <v>295</v>
      </c>
      <c r="C1590" s="92" t="s">
        <v>19</v>
      </c>
      <c r="D1590" s="93">
        <v>10</v>
      </c>
      <c r="E1590" s="94"/>
      <c r="F1590" s="95">
        <v>44.31</v>
      </c>
      <c r="G1590" s="95">
        <v>443.1</v>
      </c>
      <c r="H1590" s="6" t="s">
        <v>618</v>
      </c>
    </row>
    <row r="1591" spans="1:8">
      <c r="A1591" s="90"/>
      <c r="B1591" s="91" t="s">
        <v>1198</v>
      </c>
      <c r="C1591" s="92" t="s">
        <v>1199</v>
      </c>
      <c r="D1591" s="93">
        <v>5.67</v>
      </c>
      <c r="E1591" s="94">
        <v>0.01</v>
      </c>
      <c r="F1591" s="95">
        <v>5.67E-2</v>
      </c>
      <c r="G1591" s="95"/>
      <c r="H1591" s="6"/>
    </row>
    <row r="1592" spans="1:8">
      <c r="A1592" s="90"/>
      <c r="B1592" s="91" t="s">
        <v>1200</v>
      </c>
      <c r="C1592" s="92" t="s">
        <v>40</v>
      </c>
      <c r="D1592" s="93">
        <v>7.8</v>
      </c>
      <c r="E1592" s="94">
        <v>0.19600000000000001</v>
      </c>
      <c r="F1592" s="95">
        <v>1.5287999999999999</v>
      </c>
      <c r="G1592" s="95"/>
      <c r="H1592" s="6"/>
    </row>
    <row r="1593" spans="1:8">
      <c r="A1593" s="90"/>
      <c r="B1593" s="91" t="s">
        <v>1201</v>
      </c>
      <c r="C1593" s="92" t="s">
        <v>40</v>
      </c>
      <c r="D1593" s="93">
        <v>12</v>
      </c>
      <c r="E1593" s="94">
        <v>0.39300000000000002</v>
      </c>
      <c r="F1593" s="95">
        <v>4.7160000000000002</v>
      </c>
      <c r="G1593" s="95"/>
      <c r="H1593" s="6"/>
    </row>
    <row r="1594" spans="1:8">
      <c r="A1594" s="90"/>
      <c r="B1594" s="91" t="s">
        <v>1202</v>
      </c>
      <c r="C1594" s="92" t="s">
        <v>40</v>
      </c>
      <c r="D1594" s="93">
        <v>3</v>
      </c>
      <c r="E1594" s="94">
        <v>0.78500000000000003</v>
      </c>
      <c r="F1594" s="95">
        <v>2.355</v>
      </c>
      <c r="G1594" s="95"/>
      <c r="H1594" s="6"/>
    </row>
    <row r="1595" spans="1:8">
      <c r="A1595" s="90"/>
      <c r="B1595" s="91" t="s">
        <v>1203</v>
      </c>
      <c r="C1595" s="92" t="s">
        <v>1007</v>
      </c>
      <c r="D1595" s="93">
        <v>9.9499999999999993</v>
      </c>
      <c r="E1595" s="94">
        <v>1.9E-2</v>
      </c>
      <c r="F1595" s="95">
        <v>0.18905</v>
      </c>
      <c r="G1595" s="95"/>
      <c r="H1595" s="6"/>
    </row>
    <row r="1596" spans="1:8">
      <c r="A1596" s="90"/>
      <c r="B1596" s="91" t="s">
        <v>1089</v>
      </c>
      <c r="C1596" s="92" t="s">
        <v>224</v>
      </c>
      <c r="D1596" s="93">
        <v>13.33</v>
      </c>
      <c r="E1596" s="94">
        <v>0.159</v>
      </c>
      <c r="F1596" s="95">
        <v>2.1194700000000002</v>
      </c>
      <c r="G1596" s="95"/>
      <c r="H1596" s="6"/>
    </row>
    <row r="1597" spans="1:8">
      <c r="A1597" s="90"/>
      <c r="B1597" s="91" t="s">
        <v>1008</v>
      </c>
      <c r="C1597" s="92" t="s">
        <v>224</v>
      </c>
      <c r="D1597" s="93">
        <v>16.73</v>
      </c>
      <c r="E1597" s="94">
        <v>0.86599999999999999</v>
      </c>
      <c r="F1597" s="95">
        <v>14.48818</v>
      </c>
      <c r="G1597" s="95"/>
      <c r="H1597" s="6"/>
    </row>
    <row r="1598" spans="1:8">
      <c r="A1598" s="90"/>
      <c r="B1598" s="91" t="s">
        <v>1204</v>
      </c>
      <c r="C1598" s="92" t="s">
        <v>19</v>
      </c>
      <c r="D1598" s="93">
        <v>71.91</v>
      </c>
      <c r="E1598" s="94">
        <v>0.26300000000000001</v>
      </c>
      <c r="F1598" s="95">
        <v>18.912330000000001</v>
      </c>
      <c r="G1598" s="95"/>
      <c r="H1598" s="6"/>
    </row>
    <row r="1599" spans="1:8">
      <c r="A1599" s="90" t="s">
        <v>619</v>
      </c>
      <c r="B1599" s="91" t="s">
        <v>620</v>
      </c>
      <c r="C1599" s="92" t="s">
        <v>47</v>
      </c>
      <c r="D1599" s="93">
        <v>6</v>
      </c>
      <c r="E1599" s="94"/>
      <c r="F1599" s="95">
        <v>252.33</v>
      </c>
      <c r="G1599" s="95">
        <v>1513.98</v>
      </c>
      <c r="H1599" s="6" t="s">
        <v>618</v>
      </c>
    </row>
    <row r="1600" spans="1:8">
      <c r="A1600" s="90"/>
      <c r="B1600" s="91" t="s">
        <v>1060</v>
      </c>
      <c r="C1600" s="92" t="s">
        <v>1059</v>
      </c>
      <c r="D1600" s="93">
        <v>60</v>
      </c>
      <c r="E1600" s="94">
        <v>0.751</v>
      </c>
      <c r="F1600" s="95">
        <v>45.06</v>
      </c>
      <c r="G1600" s="95"/>
      <c r="H1600" s="6"/>
    </row>
    <row r="1601" spans="1:8">
      <c r="A1601" s="90"/>
      <c r="B1601" s="91" t="s">
        <v>1063</v>
      </c>
      <c r="C1601" s="92" t="s">
        <v>1007</v>
      </c>
      <c r="D1601" s="93">
        <v>0.35</v>
      </c>
      <c r="E1601" s="94">
        <v>362.66</v>
      </c>
      <c r="F1601" s="95">
        <v>126.931</v>
      </c>
      <c r="G1601" s="95"/>
      <c r="H1601" s="6"/>
    </row>
    <row r="1602" spans="1:8">
      <c r="A1602" s="90"/>
      <c r="B1602" s="91" t="s">
        <v>1149</v>
      </c>
      <c r="C1602" s="92" t="s">
        <v>1059</v>
      </c>
      <c r="D1602" s="93">
        <v>53.6</v>
      </c>
      <c r="E1602" s="94">
        <v>0.59299999999999997</v>
      </c>
      <c r="F1602" s="95">
        <v>31.784800000000001</v>
      </c>
      <c r="G1602" s="95"/>
      <c r="H1602" s="6"/>
    </row>
    <row r="1603" spans="1:8">
      <c r="A1603" s="90"/>
      <c r="B1603" s="91" t="s">
        <v>1009</v>
      </c>
      <c r="C1603" s="92" t="s">
        <v>224</v>
      </c>
      <c r="D1603" s="93">
        <v>12.04</v>
      </c>
      <c r="E1603" s="94">
        <v>2.31</v>
      </c>
      <c r="F1603" s="95">
        <v>27.8124</v>
      </c>
      <c r="G1603" s="95"/>
      <c r="H1603" s="6"/>
    </row>
    <row r="1604" spans="1:8">
      <c r="A1604" s="90"/>
      <c r="B1604" s="91" t="s">
        <v>1325</v>
      </c>
      <c r="C1604" s="92" t="s">
        <v>224</v>
      </c>
      <c r="D1604" s="93">
        <v>13.45</v>
      </c>
      <c r="E1604" s="94">
        <v>1.46</v>
      </c>
      <c r="F1604" s="95">
        <v>19.637</v>
      </c>
      <c r="G1604" s="95"/>
      <c r="H1604" s="6"/>
    </row>
    <row r="1605" spans="1:8">
      <c r="A1605" s="90"/>
      <c r="B1605" s="91" t="s">
        <v>1326</v>
      </c>
      <c r="C1605" s="92" t="s">
        <v>1023</v>
      </c>
      <c r="D1605" s="93">
        <v>1.27</v>
      </c>
      <c r="E1605" s="94">
        <v>0.75</v>
      </c>
      <c r="F1605" s="95">
        <v>0.95250000000000001</v>
      </c>
      <c r="G1605" s="95"/>
      <c r="H1605" s="6"/>
    </row>
    <row r="1606" spans="1:8">
      <c r="A1606" s="90"/>
      <c r="B1606" s="91" t="s">
        <v>1327</v>
      </c>
      <c r="C1606" s="92" t="s">
        <v>1025</v>
      </c>
      <c r="D1606" s="93">
        <v>0.24</v>
      </c>
      <c r="E1606" s="94">
        <v>0.71</v>
      </c>
      <c r="F1606" s="95">
        <v>0.1704</v>
      </c>
      <c r="G1606" s="95"/>
      <c r="H1606" s="6"/>
    </row>
    <row r="1607" spans="1:8">
      <c r="A1607" s="90" t="s">
        <v>302</v>
      </c>
      <c r="B1607" s="91" t="s">
        <v>303</v>
      </c>
      <c r="C1607" s="92" t="s">
        <v>47</v>
      </c>
      <c r="D1607" s="93">
        <v>0.5</v>
      </c>
      <c r="E1607" s="94"/>
      <c r="F1607" s="95">
        <v>284.3</v>
      </c>
      <c r="G1607" s="95">
        <v>142.15</v>
      </c>
      <c r="H1607" s="6" t="s">
        <v>618</v>
      </c>
    </row>
    <row r="1608" spans="1:8">
      <c r="A1608" s="90"/>
      <c r="B1608" s="91" t="s">
        <v>1060</v>
      </c>
      <c r="C1608" s="92" t="s">
        <v>1059</v>
      </c>
      <c r="D1608" s="93">
        <v>60</v>
      </c>
      <c r="E1608" s="94">
        <v>0.88600000000000001</v>
      </c>
      <c r="F1608" s="95">
        <v>53.16</v>
      </c>
      <c r="G1608" s="95"/>
      <c r="H1608" s="6"/>
    </row>
    <row r="1609" spans="1:8">
      <c r="A1609" s="90"/>
      <c r="B1609" s="91" t="s">
        <v>1063</v>
      </c>
      <c r="C1609" s="92" t="s">
        <v>1007</v>
      </c>
      <c r="D1609" s="93">
        <v>0.35</v>
      </c>
      <c r="E1609" s="94">
        <v>218.84</v>
      </c>
      <c r="F1609" s="95">
        <v>76.593999999999994</v>
      </c>
      <c r="G1609" s="95"/>
      <c r="H1609" s="6"/>
    </row>
    <row r="1610" spans="1:8">
      <c r="A1610" s="90"/>
      <c r="B1610" s="91" t="s">
        <v>1149</v>
      </c>
      <c r="C1610" s="92" t="s">
        <v>1059</v>
      </c>
      <c r="D1610" s="93">
        <v>53.6</v>
      </c>
      <c r="E1610" s="94">
        <v>0.59699999999999998</v>
      </c>
      <c r="F1610" s="95">
        <v>31.999199999999998</v>
      </c>
      <c r="G1610" s="95"/>
      <c r="H1610" s="6"/>
    </row>
    <row r="1611" spans="1:8">
      <c r="A1611" s="90"/>
      <c r="B1611" s="91" t="s">
        <v>1009</v>
      </c>
      <c r="C1611" s="92" t="s">
        <v>224</v>
      </c>
      <c r="D1611" s="93">
        <v>12.04</v>
      </c>
      <c r="E1611" s="94">
        <v>10.18</v>
      </c>
      <c r="F1611" s="95">
        <v>122.5672</v>
      </c>
      <c r="G1611" s="95"/>
      <c r="H1611" s="6"/>
    </row>
    <row r="1612" spans="1:8">
      <c r="A1612" s="90" t="s">
        <v>304</v>
      </c>
      <c r="B1612" s="91" t="s">
        <v>305</v>
      </c>
      <c r="C1612" s="92" t="s">
        <v>47</v>
      </c>
      <c r="D1612" s="93">
        <v>0.5</v>
      </c>
      <c r="E1612" s="94"/>
      <c r="F1612" s="95">
        <v>82.35</v>
      </c>
      <c r="G1612" s="95">
        <v>41.18</v>
      </c>
      <c r="H1612" s="6" t="s">
        <v>618</v>
      </c>
    </row>
    <row r="1613" spans="1:8">
      <c r="A1613" s="90"/>
      <c r="B1613" s="91" t="s">
        <v>1067</v>
      </c>
      <c r="C1613" s="92" t="s">
        <v>224</v>
      </c>
      <c r="D1613" s="93">
        <v>16.84</v>
      </c>
      <c r="E1613" s="94">
        <v>1.65</v>
      </c>
      <c r="F1613" s="95">
        <v>27.786000000000001</v>
      </c>
      <c r="G1613" s="95"/>
      <c r="H1613" s="6"/>
    </row>
    <row r="1614" spans="1:8">
      <c r="A1614" s="90"/>
      <c r="B1614" s="91" t="s">
        <v>1009</v>
      </c>
      <c r="C1614" s="92" t="s">
        <v>224</v>
      </c>
      <c r="D1614" s="93">
        <v>12.04</v>
      </c>
      <c r="E1614" s="94">
        <v>4.5</v>
      </c>
      <c r="F1614" s="95">
        <v>54.18</v>
      </c>
      <c r="G1614" s="95"/>
      <c r="H1614" s="6"/>
    </row>
    <row r="1615" spans="1:8">
      <c r="A1615" s="90"/>
      <c r="B1615" s="91" t="s">
        <v>1214</v>
      </c>
      <c r="C1615" s="92" t="s">
        <v>1023</v>
      </c>
      <c r="D1615" s="93">
        <v>1.31</v>
      </c>
      <c r="E1615" s="94">
        <v>0.3</v>
      </c>
      <c r="F1615" s="95">
        <v>0.39300000000000002</v>
      </c>
      <c r="G1615" s="95"/>
      <c r="H1615" s="6"/>
    </row>
    <row r="1616" spans="1:8">
      <c r="A1616" s="90" t="s">
        <v>310</v>
      </c>
      <c r="B1616" s="91" t="s">
        <v>311</v>
      </c>
      <c r="C1616" s="92" t="s">
        <v>282</v>
      </c>
      <c r="D1616" s="93">
        <v>96</v>
      </c>
      <c r="E1616" s="94"/>
      <c r="F1616" s="95">
        <v>5.93</v>
      </c>
      <c r="G1616" s="95">
        <v>569.28</v>
      </c>
      <c r="H1616" s="6" t="s">
        <v>618</v>
      </c>
    </row>
    <row r="1617" spans="1:8">
      <c r="A1617" s="90"/>
      <c r="B1617" s="91" t="s">
        <v>1215</v>
      </c>
      <c r="C1617" s="92" t="s">
        <v>1007</v>
      </c>
      <c r="D1617" s="93">
        <v>7.7</v>
      </c>
      <c r="E1617" s="94">
        <v>2.5000000000000001E-2</v>
      </c>
      <c r="F1617" s="95">
        <v>0.1925</v>
      </c>
      <c r="G1617" s="95"/>
      <c r="H1617" s="6"/>
    </row>
    <row r="1618" spans="1:8">
      <c r="A1618" s="90"/>
      <c r="B1618" s="91" t="s">
        <v>1216</v>
      </c>
      <c r="C1618" s="92" t="s">
        <v>259</v>
      </c>
      <c r="D1618" s="93">
        <v>0.14000000000000001</v>
      </c>
      <c r="E1618" s="94">
        <v>0.54300000000000004</v>
      </c>
      <c r="F1618" s="95">
        <v>7.6020000000000004E-2</v>
      </c>
      <c r="G1618" s="95"/>
      <c r="H1618" s="6"/>
    </row>
    <row r="1619" spans="1:8">
      <c r="A1619" s="90"/>
      <c r="B1619" s="91" t="s">
        <v>1217</v>
      </c>
      <c r="C1619" s="92" t="s">
        <v>224</v>
      </c>
      <c r="D1619" s="93">
        <v>13.3</v>
      </c>
      <c r="E1619" s="94">
        <v>1.21E-2</v>
      </c>
      <c r="F1619" s="95">
        <v>0.16092999999999999</v>
      </c>
      <c r="G1619" s="95"/>
      <c r="H1619" s="6"/>
    </row>
    <row r="1620" spans="1:8">
      <c r="A1620" s="90"/>
      <c r="B1620" s="91" t="s">
        <v>1218</v>
      </c>
      <c r="C1620" s="92" t="s">
        <v>224</v>
      </c>
      <c r="D1620" s="93">
        <v>16.73</v>
      </c>
      <c r="E1620" s="94">
        <v>7.4300000000000005E-2</v>
      </c>
      <c r="F1620" s="95">
        <v>1.243039</v>
      </c>
      <c r="G1620" s="95"/>
      <c r="H1620" s="6"/>
    </row>
    <row r="1621" spans="1:8">
      <c r="A1621" s="90"/>
      <c r="B1621" s="91" t="s">
        <v>1221</v>
      </c>
      <c r="C1621" s="92" t="s">
        <v>282</v>
      </c>
      <c r="D1621" s="93">
        <v>4.2699999999999996</v>
      </c>
      <c r="E1621" s="94">
        <v>1</v>
      </c>
      <c r="F1621" s="95">
        <v>4.2699999999999996</v>
      </c>
      <c r="G1621" s="95"/>
      <c r="H1621" s="6"/>
    </row>
    <row r="1622" spans="1:8">
      <c r="A1622" s="90" t="s">
        <v>513</v>
      </c>
      <c r="B1622" s="91" t="s">
        <v>514</v>
      </c>
      <c r="C1622" s="92" t="s">
        <v>282</v>
      </c>
      <c r="D1622" s="93">
        <v>171</v>
      </c>
      <c r="E1622" s="94"/>
      <c r="F1622" s="95">
        <v>4.8</v>
      </c>
      <c r="G1622" s="95">
        <v>820.8</v>
      </c>
      <c r="H1622" s="6" t="s">
        <v>618</v>
      </c>
    </row>
    <row r="1623" spans="1:8">
      <c r="A1623" s="90"/>
      <c r="B1623" s="91" t="s">
        <v>1215</v>
      </c>
      <c r="C1623" s="92" t="s">
        <v>1007</v>
      </c>
      <c r="D1623" s="93">
        <v>7.7</v>
      </c>
      <c r="E1623" s="94">
        <v>2.5000000000000001E-2</v>
      </c>
      <c r="F1623" s="95">
        <v>0.1925</v>
      </c>
      <c r="G1623" s="95"/>
      <c r="H1623" s="6"/>
    </row>
    <row r="1624" spans="1:8">
      <c r="A1624" s="90"/>
      <c r="B1624" s="91" t="s">
        <v>1216</v>
      </c>
      <c r="C1624" s="92" t="s">
        <v>259</v>
      </c>
      <c r="D1624" s="93">
        <v>0.14000000000000001</v>
      </c>
      <c r="E1624" s="94">
        <v>0.21199999999999999</v>
      </c>
      <c r="F1624" s="95">
        <v>2.9680000000000002E-2</v>
      </c>
      <c r="G1624" s="95"/>
      <c r="H1624" s="6"/>
    </row>
    <row r="1625" spans="1:8">
      <c r="A1625" s="90"/>
      <c r="B1625" s="91" t="s">
        <v>1217</v>
      </c>
      <c r="C1625" s="92" t="s">
        <v>224</v>
      </c>
      <c r="D1625" s="93">
        <v>13.3</v>
      </c>
      <c r="E1625" s="94">
        <v>6.0000000000000001E-3</v>
      </c>
      <c r="F1625" s="95">
        <v>7.9799999999999996E-2</v>
      </c>
      <c r="G1625" s="95"/>
      <c r="H1625" s="6"/>
    </row>
    <row r="1626" spans="1:8">
      <c r="A1626" s="90"/>
      <c r="B1626" s="91" t="s">
        <v>1218</v>
      </c>
      <c r="C1626" s="92" t="s">
        <v>224</v>
      </c>
      <c r="D1626" s="93">
        <v>16.73</v>
      </c>
      <c r="E1626" s="94">
        <v>3.6700000000000003E-2</v>
      </c>
      <c r="F1626" s="95">
        <v>0.61399099999999995</v>
      </c>
      <c r="G1626" s="95"/>
      <c r="H1626" s="6"/>
    </row>
    <row r="1627" spans="1:8">
      <c r="A1627" s="90"/>
      <c r="B1627" s="91" t="s">
        <v>1298</v>
      </c>
      <c r="C1627" s="92" t="s">
        <v>282</v>
      </c>
      <c r="D1627" s="93">
        <v>3.91</v>
      </c>
      <c r="E1627" s="94">
        <v>1</v>
      </c>
      <c r="F1627" s="95">
        <v>3.91</v>
      </c>
      <c r="G1627" s="95"/>
      <c r="H1627" s="6"/>
    </row>
    <row r="1628" spans="1:8">
      <c r="A1628" s="90" t="s">
        <v>400</v>
      </c>
      <c r="B1628" s="91" t="s">
        <v>401</v>
      </c>
      <c r="C1628" s="92" t="s">
        <v>52</v>
      </c>
      <c r="D1628" s="93">
        <v>48</v>
      </c>
      <c r="E1628" s="94"/>
      <c r="F1628" s="95">
        <v>53.33</v>
      </c>
      <c r="G1628" s="95">
        <v>2559.84</v>
      </c>
      <c r="H1628" s="6" t="s">
        <v>618</v>
      </c>
    </row>
    <row r="1629" spans="1:8">
      <c r="A1629" s="90"/>
      <c r="B1629" s="91" t="s">
        <v>1250</v>
      </c>
      <c r="C1629" s="92" t="s">
        <v>1007</v>
      </c>
      <c r="D1629" s="93">
        <v>19.940000000000001</v>
      </c>
      <c r="E1629" s="94">
        <v>3.7999999999999999E-2</v>
      </c>
      <c r="F1629" s="95">
        <v>0.75771999999999995</v>
      </c>
      <c r="G1629" s="95"/>
      <c r="H1629" s="6"/>
    </row>
    <row r="1630" spans="1:8">
      <c r="A1630" s="90"/>
      <c r="B1630" s="91" t="s">
        <v>1258</v>
      </c>
      <c r="C1630" s="92" t="s">
        <v>254</v>
      </c>
      <c r="D1630" s="93">
        <v>34.81</v>
      </c>
      <c r="E1630" s="94">
        <v>1.1140000000000001</v>
      </c>
      <c r="F1630" s="95">
        <v>38.77834</v>
      </c>
      <c r="G1630" s="95"/>
      <c r="H1630" s="6"/>
    </row>
    <row r="1631" spans="1:8">
      <c r="A1631" s="90"/>
      <c r="B1631" s="91" t="s">
        <v>1009</v>
      </c>
      <c r="C1631" s="92" t="s">
        <v>224</v>
      </c>
      <c r="D1631" s="93">
        <v>12.04</v>
      </c>
      <c r="E1631" s="94">
        <v>0.11</v>
      </c>
      <c r="F1631" s="95">
        <v>1.3244</v>
      </c>
      <c r="G1631" s="95"/>
      <c r="H1631" s="6"/>
    </row>
    <row r="1632" spans="1:8">
      <c r="A1632" s="90"/>
      <c r="B1632" s="91" t="s">
        <v>1194</v>
      </c>
      <c r="C1632" s="92" t="s">
        <v>224</v>
      </c>
      <c r="D1632" s="93">
        <v>19.34</v>
      </c>
      <c r="E1632" s="94">
        <v>0.11</v>
      </c>
      <c r="F1632" s="95">
        <v>2.1274000000000002</v>
      </c>
      <c r="G1632" s="95"/>
      <c r="H1632" s="6"/>
    </row>
    <row r="1633" spans="1:8">
      <c r="A1633" s="90"/>
      <c r="B1633" s="91" t="s">
        <v>1224</v>
      </c>
      <c r="C1633" s="92" t="s">
        <v>1025</v>
      </c>
      <c r="D1633" s="93">
        <v>51.74</v>
      </c>
      <c r="E1633" s="94">
        <v>5.3999999999999999E-2</v>
      </c>
      <c r="F1633" s="95">
        <v>2.7939600000000002</v>
      </c>
      <c r="G1633" s="95"/>
      <c r="H1633" s="6"/>
    </row>
    <row r="1634" spans="1:8">
      <c r="A1634" s="90"/>
      <c r="B1634" s="91" t="s">
        <v>1195</v>
      </c>
      <c r="C1634" s="92" t="s">
        <v>1023</v>
      </c>
      <c r="D1634" s="93">
        <v>135.41999999999999</v>
      </c>
      <c r="E1634" s="94">
        <v>5.6000000000000001E-2</v>
      </c>
      <c r="F1634" s="95">
        <v>7.58352</v>
      </c>
      <c r="G1634" s="95"/>
      <c r="H1634" s="6"/>
    </row>
    <row r="1635" spans="1:8">
      <c r="A1635" s="84"/>
      <c r="B1635" s="85" t="s">
        <v>408</v>
      </c>
      <c r="C1635" s="86"/>
      <c r="D1635" s="87"/>
      <c r="E1635" s="88"/>
      <c r="F1635" s="89"/>
      <c r="G1635" s="89">
        <v>1320.2</v>
      </c>
      <c r="H1635" s="5" t="s">
        <v>621</v>
      </c>
    </row>
    <row r="1636" spans="1:8">
      <c r="A1636" s="90" t="s">
        <v>410</v>
      </c>
      <c r="B1636" s="91" t="s">
        <v>411</v>
      </c>
      <c r="C1636" s="92" t="s">
        <v>52</v>
      </c>
      <c r="D1636" s="93">
        <v>2</v>
      </c>
      <c r="E1636" s="94"/>
      <c r="F1636" s="95">
        <v>199.74</v>
      </c>
      <c r="G1636" s="95">
        <v>399.48</v>
      </c>
      <c r="H1636" s="6" t="s">
        <v>621</v>
      </c>
    </row>
    <row r="1637" spans="1:8">
      <c r="A1637" s="90"/>
      <c r="B1637" s="91" t="s">
        <v>1073</v>
      </c>
      <c r="C1637" s="92" t="s">
        <v>259</v>
      </c>
      <c r="D1637" s="93">
        <v>2.5499999999999998</v>
      </c>
      <c r="E1637" s="94">
        <v>0.20699999999999999</v>
      </c>
      <c r="F1637" s="95">
        <v>0.52785000000000004</v>
      </c>
      <c r="G1637" s="95"/>
      <c r="H1637" s="6"/>
    </row>
    <row r="1638" spans="1:8">
      <c r="A1638" s="90"/>
      <c r="B1638" s="91" t="s">
        <v>1259</v>
      </c>
      <c r="C1638" s="92" t="s">
        <v>254</v>
      </c>
      <c r="D1638" s="93">
        <v>102.23</v>
      </c>
      <c r="E1638" s="94">
        <v>1.3</v>
      </c>
      <c r="F1638" s="95">
        <v>132.899</v>
      </c>
      <c r="G1638" s="95"/>
      <c r="H1638" s="6"/>
    </row>
    <row r="1639" spans="1:8">
      <c r="A1639" s="90"/>
      <c r="B1639" s="91" t="s">
        <v>1260</v>
      </c>
      <c r="C1639" s="92" t="s">
        <v>224</v>
      </c>
      <c r="D1639" s="93">
        <v>13.35</v>
      </c>
      <c r="E1639" s="94">
        <v>2.2000000000000002</v>
      </c>
      <c r="F1639" s="95">
        <v>29.37</v>
      </c>
      <c r="G1639" s="95"/>
      <c r="H1639" s="6"/>
    </row>
    <row r="1640" spans="1:8">
      <c r="A1640" s="90"/>
      <c r="B1640" s="91" t="s">
        <v>1184</v>
      </c>
      <c r="C1640" s="92" t="s">
        <v>224</v>
      </c>
      <c r="D1640" s="93">
        <v>16.8</v>
      </c>
      <c r="E1640" s="94">
        <v>2.2000000000000002</v>
      </c>
      <c r="F1640" s="95">
        <v>36.96</v>
      </c>
      <c r="G1640" s="95"/>
      <c r="H1640" s="6"/>
    </row>
    <row r="1641" spans="1:8">
      <c r="A1641" s="90" t="s">
        <v>622</v>
      </c>
      <c r="B1641" s="91" t="s">
        <v>623</v>
      </c>
      <c r="C1641" s="92" t="s">
        <v>52</v>
      </c>
      <c r="D1641" s="93">
        <v>17</v>
      </c>
      <c r="E1641" s="94"/>
      <c r="F1641" s="95">
        <v>54.16</v>
      </c>
      <c r="G1641" s="95">
        <v>920.72</v>
      </c>
      <c r="H1641" s="6" t="s">
        <v>621</v>
      </c>
    </row>
    <row r="1642" spans="1:8">
      <c r="A1642" s="90"/>
      <c r="B1642" s="91" t="s">
        <v>1328</v>
      </c>
      <c r="C1642" s="92" t="s">
        <v>254</v>
      </c>
      <c r="D1642" s="93">
        <v>44.45</v>
      </c>
      <c r="E1642" s="94">
        <v>1.0389999999999999</v>
      </c>
      <c r="F1642" s="95">
        <v>46.183549999999997</v>
      </c>
      <c r="G1642" s="95"/>
      <c r="H1642" s="6"/>
    </row>
    <row r="1643" spans="1:8">
      <c r="A1643" s="90"/>
      <c r="B1643" s="91" t="s">
        <v>1260</v>
      </c>
      <c r="C1643" s="92" t="s">
        <v>224</v>
      </c>
      <c r="D1643" s="93">
        <v>13.35</v>
      </c>
      <c r="E1643" s="94">
        <v>0.26500000000000001</v>
      </c>
      <c r="F1643" s="95">
        <v>3.53775</v>
      </c>
      <c r="G1643" s="95"/>
      <c r="H1643" s="6"/>
    </row>
    <row r="1644" spans="1:8">
      <c r="A1644" s="90"/>
      <c r="B1644" s="91" t="s">
        <v>1184</v>
      </c>
      <c r="C1644" s="92" t="s">
        <v>224</v>
      </c>
      <c r="D1644" s="93">
        <v>16.8</v>
      </c>
      <c r="E1644" s="94">
        <v>0.26500000000000001</v>
      </c>
      <c r="F1644" s="95">
        <v>4.452</v>
      </c>
      <c r="G1644" s="95"/>
      <c r="H1644" s="6"/>
    </row>
    <row r="1645" spans="1:8">
      <c r="A1645" s="84"/>
      <c r="B1645" s="85" t="s">
        <v>48</v>
      </c>
      <c r="C1645" s="86"/>
      <c r="D1645" s="87"/>
      <c r="E1645" s="88"/>
      <c r="F1645" s="89"/>
      <c r="G1645" s="89">
        <v>2291.2199999999998</v>
      </c>
      <c r="H1645" s="5" t="s">
        <v>624</v>
      </c>
    </row>
    <row r="1646" spans="1:8">
      <c r="A1646" s="90" t="s">
        <v>625</v>
      </c>
      <c r="B1646" s="91" t="s">
        <v>626</v>
      </c>
      <c r="C1646" s="92" t="s">
        <v>28</v>
      </c>
      <c r="D1646" s="93">
        <v>1</v>
      </c>
      <c r="E1646" s="94"/>
      <c r="F1646" s="95">
        <v>2291.2199999999998</v>
      </c>
      <c r="G1646" s="95">
        <v>2291.2199999999998</v>
      </c>
      <c r="H1646" s="6" t="s">
        <v>624</v>
      </c>
    </row>
    <row r="1647" spans="1:8">
      <c r="A1647" s="90"/>
      <c r="B1647" s="91" t="s">
        <v>1329</v>
      </c>
      <c r="C1647" s="92" t="s">
        <v>259</v>
      </c>
      <c r="D1647" s="93">
        <v>1.1200000000000001</v>
      </c>
      <c r="E1647" s="94">
        <v>6</v>
      </c>
      <c r="F1647" s="95">
        <v>6.72</v>
      </c>
      <c r="G1647" s="95"/>
      <c r="H1647" s="6"/>
    </row>
    <row r="1648" spans="1:8">
      <c r="A1648" s="90"/>
      <c r="B1648" s="91" t="s">
        <v>1330</v>
      </c>
      <c r="C1648" s="92" t="s">
        <v>259</v>
      </c>
      <c r="D1648" s="93">
        <v>6.26</v>
      </c>
      <c r="E1648" s="94">
        <v>3</v>
      </c>
      <c r="F1648" s="95">
        <v>18.78</v>
      </c>
      <c r="G1648" s="95"/>
      <c r="H1648" s="6"/>
    </row>
    <row r="1649" spans="1:8">
      <c r="A1649" s="90"/>
      <c r="B1649" s="91" t="s">
        <v>1331</v>
      </c>
      <c r="C1649" s="92" t="s">
        <v>259</v>
      </c>
      <c r="D1649" s="93">
        <v>2.64</v>
      </c>
      <c r="E1649" s="94">
        <v>4</v>
      </c>
      <c r="F1649" s="95">
        <v>10.56</v>
      </c>
      <c r="G1649" s="95"/>
      <c r="H1649" s="6"/>
    </row>
    <row r="1650" spans="1:8">
      <c r="A1650" s="90"/>
      <c r="B1650" s="91" t="s">
        <v>1332</v>
      </c>
      <c r="C1650" s="92" t="s">
        <v>259</v>
      </c>
      <c r="D1650" s="93">
        <v>5.42</v>
      </c>
      <c r="E1650" s="94">
        <v>1</v>
      </c>
      <c r="F1650" s="95">
        <v>5.42</v>
      </c>
      <c r="G1650" s="95"/>
      <c r="H1650" s="6"/>
    </row>
    <row r="1651" spans="1:8">
      <c r="A1651" s="90"/>
      <c r="B1651" s="91" t="s">
        <v>1333</v>
      </c>
      <c r="C1651" s="92" t="s">
        <v>1007</v>
      </c>
      <c r="D1651" s="93">
        <v>22.84</v>
      </c>
      <c r="E1651" s="94">
        <v>1</v>
      </c>
      <c r="F1651" s="95">
        <v>22.84</v>
      </c>
      <c r="G1651" s="95"/>
      <c r="H1651" s="6"/>
    </row>
    <row r="1652" spans="1:8">
      <c r="A1652" s="90"/>
      <c r="B1652" s="91" t="s">
        <v>1054</v>
      </c>
      <c r="C1652" s="92" t="s">
        <v>254</v>
      </c>
      <c r="D1652" s="93">
        <v>13.67</v>
      </c>
      <c r="E1652" s="94">
        <v>30</v>
      </c>
      <c r="F1652" s="95">
        <v>410.1</v>
      </c>
      <c r="G1652" s="95"/>
      <c r="H1652" s="6"/>
    </row>
    <row r="1653" spans="1:8">
      <c r="A1653" s="90"/>
      <c r="B1653" s="91" t="s">
        <v>1055</v>
      </c>
      <c r="C1653" s="92" t="s">
        <v>254</v>
      </c>
      <c r="D1653" s="93">
        <v>19.05</v>
      </c>
      <c r="E1653" s="94">
        <v>20</v>
      </c>
      <c r="F1653" s="95">
        <v>381</v>
      </c>
      <c r="G1653" s="95"/>
      <c r="H1653" s="6"/>
    </row>
    <row r="1654" spans="1:8">
      <c r="A1654" s="90"/>
      <c r="B1654" s="91" t="s">
        <v>1334</v>
      </c>
      <c r="C1654" s="92" t="s">
        <v>259</v>
      </c>
      <c r="D1654" s="93">
        <v>5.42</v>
      </c>
      <c r="E1654" s="94">
        <v>1</v>
      </c>
      <c r="F1654" s="95">
        <v>5.42</v>
      </c>
      <c r="G1654" s="95"/>
      <c r="H1654" s="6"/>
    </row>
    <row r="1655" spans="1:8">
      <c r="A1655" s="90"/>
      <c r="B1655" s="91" t="s">
        <v>1335</v>
      </c>
      <c r="C1655" s="92" t="s">
        <v>259</v>
      </c>
      <c r="D1655" s="93">
        <v>3.7</v>
      </c>
      <c r="E1655" s="94">
        <v>12</v>
      </c>
      <c r="F1655" s="95">
        <v>44.4</v>
      </c>
      <c r="G1655" s="95"/>
      <c r="H1655" s="6"/>
    </row>
    <row r="1656" spans="1:8">
      <c r="A1656" s="90"/>
      <c r="B1656" s="91" t="s">
        <v>1336</v>
      </c>
      <c r="C1656" s="92" t="s">
        <v>259</v>
      </c>
      <c r="D1656" s="93">
        <v>5.07</v>
      </c>
      <c r="E1656" s="94">
        <v>2</v>
      </c>
      <c r="F1656" s="95">
        <v>10.14</v>
      </c>
      <c r="G1656" s="95"/>
      <c r="H1656" s="6"/>
    </row>
    <row r="1657" spans="1:8">
      <c r="A1657" s="90"/>
      <c r="B1657" s="91" t="s">
        <v>1337</v>
      </c>
      <c r="C1657" s="92" t="s">
        <v>259</v>
      </c>
      <c r="D1657" s="93">
        <v>5.23</v>
      </c>
      <c r="E1657" s="94">
        <v>2</v>
      </c>
      <c r="F1657" s="95">
        <v>10.46</v>
      </c>
      <c r="G1657" s="95"/>
      <c r="H1657" s="6"/>
    </row>
    <row r="1658" spans="1:8">
      <c r="A1658" s="90"/>
      <c r="B1658" s="91" t="s">
        <v>1338</v>
      </c>
      <c r="C1658" s="92" t="s">
        <v>259</v>
      </c>
      <c r="D1658" s="93">
        <v>6.91</v>
      </c>
      <c r="E1658" s="94">
        <v>12</v>
      </c>
      <c r="F1658" s="95">
        <v>82.92</v>
      </c>
      <c r="G1658" s="95"/>
      <c r="H1658" s="6"/>
    </row>
    <row r="1659" spans="1:8">
      <c r="A1659" s="90"/>
      <c r="B1659" s="91" t="s">
        <v>1339</v>
      </c>
      <c r="C1659" s="92" t="s">
        <v>259</v>
      </c>
      <c r="D1659" s="93">
        <v>27.15</v>
      </c>
      <c r="E1659" s="94">
        <v>2</v>
      </c>
      <c r="F1659" s="95">
        <v>54.3</v>
      </c>
      <c r="G1659" s="95"/>
      <c r="H1659" s="6"/>
    </row>
    <row r="1660" spans="1:8">
      <c r="A1660" s="90"/>
      <c r="B1660" s="91" t="s">
        <v>1340</v>
      </c>
      <c r="C1660" s="92" t="s">
        <v>259</v>
      </c>
      <c r="D1660" s="93">
        <v>51.37</v>
      </c>
      <c r="E1660" s="94">
        <v>6</v>
      </c>
      <c r="F1660" s="95">
        <v>308.22000000000003</v>
      </c>
      <c r="G1660" s="95"/>
      <c r="H1660" s="6"/>
    </row>
    <row r="1661" spans="1:8">
      <c r="A1661" s="90"/>
      <c r="B1661" s="91" t="s">
        <v>1056</v>
      </c>
      <c r="C1661" s="92" t="s">
        <v>259</v>
      </c>
      <c r="D1661" s="93">
        <v>27.88</v>
      </c>
      <c r="E1661" s="94">
        <v>6</v>
      </c>
      <c r="F1661" s="95">
        <v>167.28</v>
      </c>
      <c r="G1661" s="95"/>
      <c r="H1661" s="6"/>
    </row>
    <row r="1662" spans="1:8">
      <c r="A1662" s="90"/>
      <c r="B1662" s="91" t="s">
        <v>1341</v>
      </c>
      <c r="C1662" s="92" t="s">
        <v>259</v>
      </c>
      <c r="D1662" s="93">
        <v>3.31</v>
      </c>
      <c r="E1662" s="94">
        <v>10</v>
      </c>
      <c r="F1662" s="95">
        <v>33.1</v>
      </c>
      <c r="G1662" s="95"/>
      <c r="H1662" s="6"/>
    </row>
    <row r="1663" spans="1:8">
      <c r="A1663" s="90"/>
      <c r="B1663" s="91" t="s">
        <v>1342</v>
      </c>
      <c r="C1663" s="92" t="s">
        <v>259</v>
      </c>
      <c r="D1663" s="93">
        <v>9.2200000000000006</v>
      </c>
      <c r="E1663" s="94">
        <v>2</v>
      </c>
      <c r="F1663" s="95">
        <v>18.440000000000001</v>
      </c>
      <c r="G1663" s="95"/>
      <c r="H1663" s="6"/>
    </row>
    <row r="1664" spans="1:8">
      <c r="A1664" s="90"/>
      <c r="B1664" s="91" t="s">
        <v>1343</v>
      </c>
      <c r="C1664" s="92" t="s">
        <v>259</v>
      </c>
      <c r="D1664" s="93">
        <v>21.13</v>
      </c>
      <c r="E1664" s="94">
        <v>1</v>
      </c>
      <c r="F1664" s="95">
        <v>21.13</v>
      </c>
      <c r="G1664" s="95"/>
      <c r="H1664" s="6"/>
    </row>
    <row r="1665" spans="1:8">
      <c r="A1665" s="90"/>
      <c r="B1665" s="91" t="s">
        <v>1344</v>
      </c>
      <c r="C1665" s="92" t="s">
        <v>259</v>
      </c>
      <c r="D1665" s="93">
        <v>61.73</v>
      </c>
      <c r="E1665" s="94">
        <v>1</v>
      </c>
      <c r="F1665" s="95">
        <v>61.73</v>
      </c>
      <c r="G1665" s="95"/>
      <c r="H1665" s="6"/>
    </row>
    <row r="1666" spans="1:8">
      <c r="A1666" s="90"/>
      <c r="B1666" s="91" t="s">
        <v>1345</v>
      </c>
      <c r="C1666" s="92" t="s">
        <v>259</v>
      </c>
      <c r="D1666" s="93">
        <v>5.33</v>
      </c>
      <c r="E1666" s="94">
        <v>2</v>
      </c>
      <c r="F1666" s="95">
        <v>10.66</v>
      </c>
      <c r="G1666" s="95"/>
      <c r="H1666" s="6"/>
    </row>
    <row r="1667" spans="1:8">
      <c r="A1667" s="90"/>
      <c r="B1667" s="91" t="s">
        <v>1346</v>
      </c>
      <c r="C1667" s="92" t="s">
        <v>259</v>
      </c>
      <c r="D1667" s="93">
        <v>2.2599999999999998</v>
      </c>
      <c r="E1667" s="94">
        <v>2</v>
      </c>
      <c r="F1667" s="95">
        <v>4.5199999999999996</v>
      </c>
      <c r="G1667" s="95"/>
      <c r="H1667" s="6"/>
    </row>
    <row r="1668" spans="1:8">
      <c r="A1668" s="90"/>
      <c r="B1668" s="91" t="s">
        <v>1347</v>
      </c>
      <c r="C1668" s="92" t="s">
        <v>254</v>
      </c>
      <c r="D1668" s="93">
        <v>20.420000000000002</v>
      </c>
      <c r="E1668" s="94">
        <v>6</v>
      </c>
      <c r="F1668" s="95">
        <v>122.52</v>
      </c>
      <c r="G1668" s="95"/>
      <c r="H1668" s="6"/>
    </row>
    <row r="1669" spans="1:8">
      <c r="A1669" s="90"/>
      <c r="B1669" s="91" t="s">
        <v>1348</v>
      </c>
      <c r="C1669" s="92" t="s">
        <v>259</v>
      </c>
      <c r="D1669" s="93">
        <v>42.86</v>
      </c>
      <c r="E1669" s="94">
        <v>2</v>
      </c>
      <c r="F1669" s="95">
        <v>85.72</v>
      </c>
      <c r="G1669" s="95"/>
      <c r="H1669" s="6"/>
    </row>
    <row r="1670" spans="1:8">
      <c r="A1670" s="90"/>
      <c r="B1670" s="91" t="s">
        <v>1349</v>
      </c>
      <c r="C1670" s="92" t="s">
        <v>259</v>
      </c>
      <c r="D1670" s="93">
        <v>1.04</v>
      </c>
      <c r="E1670" s="94">
        <v>4</v>
      </c>
      <c r="F1670" s="95">
        <v>4.16</v>
      </c>
      <c r="G1670" s="95"/>
      <c r="H1670" s="6"/>
    </row>
    <row r="1671" spans="1:8">
      <c r="A1671" s="90"/>
      <c r="B1671" s="91" t="s">
        <v>1350</v>
      </c>
      <c r="C1671" s="92" t="s">
        <v>259</v>
      </c>
      <c r="D1671" s="93">
        <v>3.11</v>
      </c>
      <c r="E1671" s="94">
        <v>1</v>
      </c>
      <c r="F1671" s="95">
        <v>3.11</v>
      </c>
      <c r="G1671" s="95"/>
      <c r="H1671" s="6"/>
    </row>
    <row r="1672" spans="1:8">
      <c r="A1672" s="90"/>
      <c r="B1672" s="91" t="s">
        <v>1351</v>
      </c>
      <c r="C1672" s="92" t="s">
        <v>259</v>
      </c>
      <c r="D1672" s="93">
        <v>0.48</v>
      </c>
      <c r="E1672" s="94">
        <v>10</v>
      </c>
      <c r="F1672" s="95">
        <v>4.8</v>
      </c>
      <c r="G1672" s="95"/>
      <c r="H1672" s="6"/>
    </row>
    <row r="1673" spans="1:8">
      <c r="A1673" s="90"/>
      <c r="B1673" s="91" t="s">
        <v>1352</v>
      </c>
      <c r="C1673" s="92" t="s">
        <v>259</v>
      </c>
      <c r="D1673" s="93">
        <v>106.37</v>
      </c>
      <c r="E1673" s="94">
        <v>1</v>
      </c>
      <c r="F1673" s="95">
        <v>106.37</v>
      </c>
      <c r="G1673" s="95"/>
      <c r="H1673" s="6"/>
    </row>
    <row r="1674" spans="1:8">
      <c r="A1674" s="90"/>
      <c r="B1674" s="91" t="s">
        <v>1029</v>
      </c>
      <c r="C1674" s="92" t="s">
        <v>224</v>
      </c>
      <c r="D1674" s="93">
        <v>13.51</v>
      </c>
      <c r="E1674" s="94">
        <v>8</v>
      </c>
      <c r="F1674" s="95">
        <v>108.08</v>
      </c>
      <c r="G1674" s="95"/>
      <c r="H1674" s="6"/>
    </row>
    <row r="1675" spans="1:8">
      <c r="A1675" s="90"/>
      <c r="B1675" s="91" t="s">
        <v>1353</v>
      </c>
      <c r="C1675" s="92" t="s">
        <v>224</v>
      </c>
      <c r="D1675" s="93">
        <v>21.04</v>
      </c>
      <c r="E1675" s="94">
        <v>8</v>
      </c>
      <c r="F1675" s="95">
        <v>168.32</v>
      </c>
      <c r="G1675" s="95"/>
      <c r="H1675" s="6"/>
    </row>
    <row r="1676" spans="1:8">
      <c r="A1676" s="84"/>
      <c r="B1676" s="85" t="s">
        <v>36</v>
      </c>
      <c r="C1676" s="86"/>
      <c r="D1676" s="87"/>
      <c r="E1676" s="88"/>
      <c r="F1676" s="89"/>
      <c r="G1676" s="89">
        <v>35.799999999999997</v>
      </c>
      <c r="H1676" s="5" t="s">
        <v>627</v>
      </c>
    </row>
    <row r="1677" spans="1:8">
      <c r="A1677" s="90" t="s">
        <v>323</v>
      </c>
      <c r="B1677" s="91" t="s">
        <v>324</v>
      </c>
      <c r="C1677" s="92" t="s">
        <v>19</v>
      </c>
      <c r="D1677" s="93">
        <v>10</v>
      </c>
      <c r="E1677" s="94"/>
      <c r="F1677" s="95">
        <v>3.58</v>
      </c>
      <c r="G1677" s="95">
        <v>35.799999999999997</v>
      </c>
      <c r="H1677" s="6" t="s">
        <v>627</v>
      </c>
    </row>
    <row r="1678" spans="1:8">
      <c r="A1678" s="90"/>
      <c r="B1678" s="91" t="s">
        <v>1215</v>
      </c>
      <c r="C1678" s="92" t="s">
        <v>1007</v>
      </c>
      <c r="D1678" s="93">
        <v>7.7</v>
      </c>
      <c r="E1678" s="94">
        <v>0.02</v>
      </c>
      <c r="F1678" s="95">
        <v>0.154</v>
      </c>
      <c r="G1678" s="95"/>
      <c r="H1678" s="6"/>
    </row>
    <row r="1679" spans="1:8">
      <c r="A1679" s="90"/>
      <c r="B1679" s="91" t="s">
        <v>915</v>
      </c>
      <c r="C1679" s="92" t="s">
        <v>254</v>
      </c>
      <c r="D1679" s="93">
        <v>4.8600000000000003</v>
      </c>
      <c r="E1679" s="94">
        <v>3.5999999999999997E-2</v>
      </c>
      <c r="F1679" s="95">
        <v>0.17496</v>
      </c>
      <c r="G1679" s="95"/>
      <c r="H1679" s="6"/>
    </row>
    <row r="1680" spans="1:8">
      <c r="A1680" s="90"/>
      <c r="B1680" s="91" t="s">
        <v>1087</v>
      </c>
      <c r="C1680" s="92" t="s">
        <v>1007</v>
      </c>
      <c r="D1680" s="93">
        <v>7.93</v>
      </c>
      <c r="E1680" s="94">
        <v>0.01</v>
      </c>
      <c r="F1680" s="95">
        <v>7.9299999999999995E-2</v>
      </c>
      <c r="G1680" s="95"/>
      <c r="H1680" s="6"/>
    </row>
    <row r="1681" spans="1:8">
      <c r="A1681" s="90"/>
      <c r="B1681" s="91" t="s">
        <v>1226</v>
      </c>
      <c r="C1681" s="92" t="s">
        <v>254</v>
      </c>
      <c r="D1681" s="93">
        <v>10.039999999999999</v>
      </c>
      <c r="E1681" s="94">
        <v>3.2000000000000001E-2</v>
      </c>
      <c r="F1681" s="95">
        <v>0.32128000000000001</v>
      </c>
      <c r="G1681" s="95"/>
      <c r="H1681" s="6"/>
    </row>
    <row r="1682" spans="1:8">
      <c r="A1682" s="90"/>
      <c r="B1682" s="91" t="s">
        <v>1008</v>
      </c>
      <c r="C1682" s="92" t="s">
        <v>224</v>
      </c>
      <c r="D1682" s="93">
        <v>16.73</v>
      </c>
      <c r="E1682" s="94">
        <v>0.1</v>
      </c>
      <c r="F1682" s="95">
        <v>1.673</v>
      </c>
      <c r="G1682" s="95"/>
      <c r="H1682" s="6"/>
    </row>
    <row r="1683" spans="1:8">
      <c r="A1683" s="90"/>
      <c r="B1683" s="91" t="s">
        <v>1009</v>
      </c>
      <c r="C1683" s="92" t="s">
        <v>224</v>
      </c>
      <c r="D1683" s="93">
        <v>12.04</v>
      </c>
      <c r="E1683" s="94">
        <v>0.1</v>
      </c>
      <c r="F1683" s="95">
        <v>1.204</v>
      </c>
      <c r="G1683" s="95"/>
      <c r="H1683" s="6"/>
    </row>
    <row r="1684" spans="1:8">
      <c r="A1684" s="96"/>
      <c r="B1684" s="97" t="s">
        <v>248</v>
      </c>
      <c r="C1684" s="98"/>
      <c r="D1684" s="99"/>
      <c r="E1684" s="100"/>
      <c r="F1684" s="101"/>
      <c r="G1684" s="101">
        <v>14387</v>
      </c>
      <c r="H1684" s="7" t="s">
        <v>628</v>
      </c>
    </row>
    <row r="1685" spans="1:8">
      <c r="A1685" s="84"/>
      <c r="B1685" s="85" t="s">
        <v>250</v>
      </c>
      <c r="C1685" s="86"/>
      <c r="D1685" s="87"/>
      <c r="E1685" s="88"/>
      <c r="F1685" s="89"/>
      <c r="G1685" s="89">
        <v>14387</v>
      </c>
      <c r="H1685" s="5" t="s">
        <v>629</v>
      </c>
    </row>
    <row r="1686" spans="1:8">
      <c r="A1686" s="90" t="s">
        <v>630</v>
      </c>
      <c r="B1686" s="91" t="s">
        <v>631</v>
      </c>
      <c r="C1686" s="92" t="s">
        <v>28</v>
      </c>
      <c r="D1686" s="93">
        <v>1</v>
      </c>
      <c r="E1686" s="94"/>
      <c r="F1686" s="95">
        <v>13700</v>
      </c>
      <c r="G1686" s="95">
        <v>13700</v>
      </c>
      <c r="H1686" s="6" t="s">
        <v>629</v>
      </c>
    </row>
    <row r="1687" spans="1:8">
      <c r="A1687" s="90"/>
      <c r="B1687" s="91" t="s">
        <v>1354</v>
      </c>
      <c r="C1687" s="92" t="s">
        <v>28</v>
      </c>
      <c r="D1687" s="93">
        <v>13700</v>
      </c>
      <c r="E1687" s="94">
        <v>1</v>
      </c>
      <c r="F1687" s="95">
        <v>13700</v>
      </c>
      <c r="G1687" s="95"/>
      <c r="H1687" s="6"/>
    </row>
    <row r="1688" spans="1:8">
      <c r="A1688" s="90" t="s">
        <v>632</v>
      </c>
      <c r="B1688" s="91" t="s">
        <v>633</v>
      </c>
      <c r="C1688" s="92" t="s">
        <v>259</v>
      </c>
      <c r="D1688" s="93">
        <v>1</v>
      </c>
      <c r="E1688" s="94"/>
      <c r="F1688" s="95">
        <v>10.76</v>
      </c>
      <c r="G1688" s="95">
        <v>10.76</v>
      </c>
      <c r="H1688" s="6" t="s">
        <v>629</v>
      </c>
    </row>
    <row r="1689" spans="1:8">
      <c r="A1689" s="90" t="s">
        <v>634</v>
      </c>
      <c r="B1689" s="91" t="s">
        <v>635</v>
      </c>
      <c r="C1689" s="92" t="s">
        <v>259</v>
      </c>
      <c r="D1689" s="93">
        <v>3</v>
      </c>
      <c r="E1689" s="94"/>
      <c r="F1689" s="95">
        <v>62.83</v>
      </c>
      <c r="G1689" s="95">
        <v>188.49</v>
      </c>
      <c r="H1689" s="6" t="s">
        <v>629</v>
      </c>
    </row>
    <row r="1690" spans="1:8">
      <c r="A1690" s="90" t="s">
        <v>636</v>
      </c>
      <c r="B1690" s="91" t="s">
        <v>637</v>
      </c>
      <c r="C1690" s="92" t="s">
        <v>259</v>
      </c>
      <c r="D1690" s="93">
        <v>3</v>
      </c>
      <c r="E1690" s="94"/>
      <c r="F1690" s="95">
        <v>19.04</v>
      </c>
      <c r="G1690" s="95">
        <v>57.12</v>
      </c>
      <c r="H1690" s="6" t="s">
        <v>629</v>
      </c>
    </row>
    <row r="1691" spans="1:8">
      <c r="A1691" s="90" t="s">
        <v>638</v>
      </c>
      <c r="B1691" s="91" t="s">
        <v>639</v>
      </c>
      <c r="C1691" s="92" t="s">
        <v>259</v>
      </c>
      <c r="D1691" s="93">
        <v>4</v>
      </c>
      <c r="E1691" s="94"/>
      <c r="F1691" s="95">
        <v>27.03</v>
      </c>
      <c r="G1691" s="95">
        <v>108.12</v>
      </c>
      <c r="H1691" s="6" t="s">
        <v>629</v>
      </c>
    </row>
    <row r="1692" spans="1:8">
      <c r="A1692" s="90" t="s">
        <v>640</v>
      </c>
      <c r="B1692" s="91" t="s">
        <v>641</v>
      </c>
      <c r="C1692" s="92" t="s">
        <v>259</v>
      </c>
      <c r="D1692" s="93">
        <v>2</v>
      </c>
      <c r="E1692" s="94"/>
      <c r="F1692" s="95">
        <v>28.26</v>
      </c>
      <c r="G1692" s="95">
        <v>56.52</v>
      </c>
      <c r="H1692" s="6" t="s">
        <v>629</v>
      </c>
    </row>
    <row r="1693" spans="1:8">
      <c r="A1693" s="90" t="s">
        <v>642</v>
      </c>
      <c r="B1693" s="91" t="s">
        <v>643</v>
      </c>
      <c r="C1693" s="92" t="s">
        <v>259</v>
      </c>
      <c r="D1693" s="93">
        <v>1</v>
      </c>
      <c r="E1693" s="94"/>
      <c r="F1693" s="95">
        <v>131.94</v>
      </c>
      <c r="G1693" s="95">
        <v>131.94</v>
      </c>
      <c r="H1693" s="6" t="s">
        <v>629</v>
      </c>
    </row>
    <row r="1694" spans="1:8">
      <c r="A1694" s="90" t="s">
        <v>644</v>
      </c>
      <c r="B1694" s="91" t="s">
        <v>645</v>
      </c>
      <c r="C1694" s="92" t="s">
        <v>259</v>
      </c>
      <c r="D1694" s="93">
        <v>1</v>
      </c>
      <c r="E1694" s="94"/>
      <c r="F1694" s="95">
        <v>76.319999999999993</v>
      </c>
      <c r="G1694" s="95">
        <v>76.319999999999993</v>
      </c>
      <c r="H1694" s="6" t="s">
        <v>629</v>
      </c>
    </row>
    <row r="1695" spans="1:8">
      <c r="A1695" s="90" t="s">
        <v>646</v>
      </c>
      <c r="B1695" s="91" t="s">
        <v>647</v>
      </c>
      <c r="C1695" s="92" t="s">
        <v>259</v>
      </c>
      <c r="D1695" s="93">
        <v>1</v>
      </c>
      <c r="E1695" s="94"/>
      <c r="F1695" s="95">
        <v>9.16</v>
      </c>
      <c r="G1695" s="95">
        <v>9.16</v>
      </c>
      <c r="H1695" s="6" t="s">
        <v>629</v>
      </c>
    </row>
    <row r="1696" spans="1:8">
      <c r="A1696" s="90" t="s">
        <v>648</v>
      </c>
      <c r="B1696" s="91" t="s">
        <v>649</v>
      </c>
      <c r="C1696" s="92" t="s">
        <v>259</v>
      </c>
      <c r="D1696" s="93">
        <v>1</v>
      </c>
      <c r="E1696" s="94"/>
      <c r="F1696" s="95">
        <v>7.17</v>
      </c>
      <c r="G1696" s="95">
        <v>7.17</v>
      </c>
      <c r="H1696" s="6" t="s">
        <v>629</v>
      </c>
    </row>
    <row r="1697" spans="1:8">
      <c r="A1697" s="90" t="s">
        <v>650</v>
      </c>
      <c r="B1697" s="91" t="s">
        <v>651</v>
      </c>
      <c r="C1697" s="92" t="s">
        <v>259</v>
      </c>
      <c r="D1697" s="93">
        <v>1</v>
      </c>
      <c r="E1697" s="94"/>
      <c r="F1697" s="95">
        <v>41.4</v>
      </c>
      <c r="G1697" s="95">
        <v>41.4</v>
      </c>
      <c r="H1697" s="6" t="s">
        <v>629</v>
      </c>
    </row>
    <row r="1698" spans="1:8">
      <c r="A1698" s="78"/>
      <c r="B1698" s="79" t="s">
        <v>652</v>
      </c>
      <c r="C1698" s="80"/>
      <c r="D1698" s="81"/>
      <c r="E1698" s="82"/>
      <c r="F1698" s="83"/>
      <c r="G1698" s="83">
        <v>6383.78</v>
      </c>
      <c r="H1698" s="4" t="s">
        <v>653</v>
      </c>
    </row>
    <row r="1699" spans="1:8">
      <c r="A1699" s="96"/>
      <c r="B1699" s="97" t="s">
        <v>162</v>
      </c>
      <c r="C1699" s="98"/>
      <c r="D1699" s="99"/>
      <c r="E1699" s="100"/>
      <c r="F1699" s="101"/>
      <c r="G1699" s="101">
        <v>6383.78</v>
      </c>
      <c r="H1699" s="7" t="s">
        <v>654</v>
      </c>
    </row>
    <row r="1700" spans="1:8">
      <c r="A1700" s="84"/>
      <c r="B1700" s="85" t="s">
        <v>278</v>
      </c>
      <c r="C1700" s="86"/>
      <c r="D1700" s="87"/>
      <c r="E1700" s="88"/>
      <c r="F1700" s="89"/>
      <c r="G1700" s="89">
        <v>4850.42</v>
      </c>
      <c r="H1700" s="5" t="s">
        <v>655</v>
      </c>
    </row>
    <row r="1701" spans="1:8">
      <c r="A1701" s="90" t="s">
        <v>656</v>
      </c>
      <c r="B1701" s="91" t="s">
        <v>657</v>
      </c>
      <c r="C1701" s="92" t="s">
        <v>19</v>
      </c>
      <c r="D1701" s="93">
        <v>5</v>
      </c>
      <c r="E1701" s="94"/>
      <c r="F1701" s="95">
        <v>575.79999999999995</v>
      </c>
      <c r="G1701" s="95">
        <v>2879</v>
      </c>
      <c r="H1701" s="6" t="s">
        <v>655</v>
      </c>
    </row>
    <row r="1702" spans="1:8">
      <c r="A1702" s="90"/>
      <c r="B1702" s="91" t="s">
        <v>1355</v>
      </c>
      <c r="C1702" s="92" t="s">
        <v>1356</v>
      </c>
      <c r="D1702" s="93">
        <v>28.81</v>
      </c>
      <c r="E1702" s="94">
        <v>0.88290000000000002</v>
      </c>
      <c r="F1702" s="95">
        <v>25.436349</v>
      </c>
      <c r="G1702" s="95"/>
      <c r="H1702" s="6"/>
    </row>
    <row r="1703" spans="1:8">
      <c r="A1703" s="90"/>
      <c r="B1703" s="91" t="s">
        <v>1357</v>
      </c>
      <c r="C1703" s="92" t="s">
        <v>259</v>
      </c>
      <c r="D1703" s="93">
        <v>0.3</v>
      </c>
      <c r="E1703" s="94">
        <v>4.8166000000000002</v>
      </c>
      <c r="F1703" s="95">
        <v>1.4449799999999999</v>
      </c>
      <c r="G1703" s="95"/>
      <c r="H1703" s="6"/>
    </row>
    <row r="1704" spans="1:8">
      <c r="A1704" s="90"/>
      <c r="B1704" s="91" t="s">
        <v>1358</v>
      </c>
      <c r="C1704" s="92" t="s">
        <v>259</v>
      </c>
      <c r="D1704" s="93">
        <v>758.24</v>
      </c>
      <c r="E1704" s="94">
        <v>0.54730000000000001</v>
      </c>
      <c r="F1704" s="95">
        <v>414.98475200000001</v>
      </c>
      <c r="G1704" s="95"/>
      <c r="H1704" s="6"/>
    </row>
    <row r="1705" spans="1:8">
      <c r="A1705" s="90"/>
      <c r="B1705" s="91" t="s">
        <v>1359</v>
      </c>
      <c r="C1705" s="92" t="s">
        <v>254</v>
      </c>
      <c r="D1705" s="93">
        <v>18.28</v>
      </c>
      <c r="E1705" s="94">
        <v>6.8503999999999996</v>
      </c>
      <c r="F1705" s="95">
        <v>125.225312</v>
      </c>
      <c r="G1705" s="95"/>
      <c r="H1705" s="6"/>
    </row>
    <row r="1706" spans="1:8">
      <c r="A1706" s="90"/>
      <c r="B1706" s="91" t="s">
        <v>1067</v>
      </c>
      <c r="C1706" s="92" t="s">
        <v>224</v>
      </c>
      <c r="D1706" s="93">
        <v>16.84</v>
      </c>
      <c r="E1706" s="94">
        <v>0.3826</v>
      </c>
      <c r="F1706" s="95">
        <v>6.442984</v>
      </c>
      <c r="G1706" s="95"/>
      <c r="H1706" s="6"/>
    </row>
    <row r="1707" spans="1:8">
      <c r="A1707" s="90"/>
      <c r="B1707" s="91" t="s">
        <v>1009</v>
      </c>
      <c r="C1707" s="92" t="s">
        <v>224</v>
      </c>
      <c r="D1707" s="93">
        <v>12.04</v>
      </c>
      <c r="E1707" s="94">
        <v>0.191</v>
      </c>
      <c r="F1707" s="95">
        <v>2.2996400000000001</v>
      </c>
      <c r="G1707" s="95"/>
      <c r="H1707" s="6"/>
    </row>
    <row r="1708" spans="1:8">
      <c r="A1708" s="90" t="s">
        <v>611</v>
      </c>
      <c r="B1708" s="91" t="s">
        <v>612</v>
      </c>
      <c r="C1708" s="92" t="s">
        <v>19</v>
      </c>
      <c r="D1708" s="93">
        <v>20</v>
      </c>
      <c r="E1708" s="94"/>
      <c r="F1708" s="95">
        <v>2.68</v>
      </c>
      <c r="G1708" s="95">
        <v>53.6</v>
      </c>
      <c r="H1708" s="6" t="s">
        <v>655</v>
      </c>
    </row>
    <row r="1709" spans="1:8">
      <c r="A1709" s="90"/>
      <c r="B1709" s="91" t="s">
        <v>1318</v>
      </c>
      <c r="C1709" s="92" t="s">
        <v>47</v>
      </c>
      <c r="D1709" s="93">
        <v>341.84</v>
      </c>
      <c r="E1709" s="94">
        <v>4.1999999999999997E-3</v>
      </c>
      <c r="F1709" s="95">
        <v>1.4357279999999999</v>
      </c>
      <c r="G1709" s="95"/>
      <c r="H1709" s="6"/>
    </row>
    <row r="1710" spans="1:8">
      <c r="A1710" s="90"/>
      <c r="B1710" s="91" t="s">
        <v>1067</v>
      </c>
      <c r="C1710" s="92" t="s">
        <v>224</v>
      </c>
      <c r="D1710" s="93">
        <v>16.84</v>
      </c>
      <c r="E1710" s="94">
        <v>7.0000000000000007E-2</v>
      </c>
      <c r="F1710" s="95">
        <v>1.1788000000000001</v>
      </c>
      <c r="G1710" s="95"/>
      <c r="H1710" s="6"/>
    </row>
    <row r="1711" spans="1:8">
      <c r="A1711" s="90"/>
      <c r="B1711" s="91" t="s">
        <v>1009</v>
      </c>
      <c r="C1711" s="92" t="s">
        <v>224</v>
      </c>
      <c r="D1711" s="93">
        <v>12.04</v>
      </c>
      <c r="E1711" s="94">
        <v>7.0000000000000001E-3</v>
      </c>
      <c r="F1711" s="95">
        <v>8.4279999999999994E-2</v>
      </c>
      <c r="G1711" s="95"/>
      <c r="H1711" s="6"/>
    </row>
    <row r="1712" spans="1:8">
      <c r="A1712" s="90" t="s">
        <v>658</v>
      </c>
      <c r="B1712" s="91" t="s">
        <v>659</v>
      </c>
      <c r="C1712" s="92" t="s">
        <v>19</v>
      </c>
      <c r="D1712" s="93">
        <v>20</v>
      </c>
      <c r="E1712" s="94"/>
      <c r="F1712" s="95">
        <v>9.0299999999999994</v>
      </c>
      <c r="G1712" s="95">
        <v>180.6</v>
      </c>
      <c r="H1712" s="6" t="s">
        <v>655</v>
      </c>
    </row>
    <row r="1713" spans="1:8">
      <c r="A1713" s="90"/>
      <c r="B1713" s="91" t="s">
        <v>1360</v>
      </c>
      <c r="C1713" s="92" t="s">
        <v>1199</v>
      </c>
      <c r="D1713" s="93">
        <v>15.37</v>
      </c>
      <c r="E1713" s="94">
        <v>0.33</v>
      </c>
      <c r="F1713" s="95">
        <v>5.0720999999999998</v>
      </c>
      <c r="G1713" s="95"/>
      <c r="H1713" s="6"/>
    </row>
    <row r="1714" spans="1:8">
      <c r="A1714" s="90"/>
      <c r="B1714" s="91" t="s">
        <v>1321</v>
      </c>
      <c r="C1714" s="92" t="s">
        <v>224</v>
      </c>
      <c r="D1714" s="93">
        <v>16.77</v>
      </c>
      <c r="E1714" s="94">
        <v>0.187</v>
      </c>
      <c r="F1714" s="95">
        <v>3.1359900000000001</v>
      </c>
      <c r="G1714" s="95"/>
      <c r="H1714" s="6"/>
    </row>
    <row r="1715" spans="1:8">
      <c r="A1715" s="90"/>
      <c r="B1715" s="91" t="s">
        <v>1009</v>
      </c>
      <c r="C1715" s="92" t="s">
        <v>224</v>
      </c>
      <c r="D1715" s="93">
        <v>12.04</v>
      </c>
      <c r="E1715" s="94">
        <v>6.9000000000000006E-2</v>
      </c>
      <c r="F1715" s="95">
        <v>0.83076000000000005</v>
      </c>
      <c r="G1715" s="95"/>
      <c r="H1715" s="6"/>
    </row>
    <row r="1716" spans="1:8">
      <c r="A1716" s="90" t="s">
        <v>660</v>
      </c>
      <c r="B1716" s="91" t="s">
        <v>661</v>
      </c>
      <c r="C1716" s="92" t="s">
        <v>19</v>
      </c>
      <c r="D1716" s="93">
        <v>22</v>
      </c>
      <c r="E1716" s="94"/>
      <c r="F1716" s="95">
        <v>29.58</v>
      </c>
      <c r="G1716" s="95">
        <v>650.76</v>
      </c>
      <c r="H1716" s="6" t="s">
        <v>655</v>
      </c>
    </row>
    <row r="1717" spans="1:8">
      <c r="A1717" s="90"/>
      <c r="B1717" s="91" t="s">
        <v>1063</v>
      </c>
      <c r="C1717" s="92" t="s">
        <v>1007</v>
      </c>
      <c r="D1717" s="93">
        <v>0.35</v>
      </c>
      <c r="E1717" s="94">
        <v>1</v>
      </c>
      <c r="F1717" s="95">
        <v>0.35</v>
      </c>
      <c r="G1717" s="95"/>
      <c r="H1717" s="6"/>
    </row>
    <row r="1718" spans="1:8">
      <c r="A1718" s="90"/>
      <c r="B1718" s="91" t="s">
        <v>1067</v>
      </c>
      <c r="C1718" s="92" t="s">
        <v>224</v>
      </c>
      <c r="D1718" s="93">
        <v>16.84</v>
      </c>
      <c r="E1718" s="94">
        <v>0.9</v>
      </c>
      <c r="F1718" s="95">
        <v>15.156000000000001</v>
      </c>
      <c r="G1718" s="95"/>
      <c r="H1718" s="6"/>
    </row>
    <row r="1719" spans="1:8">
      <c r="A1719" s="90"/>
      <c r="B1719" s="91" t="s">
        <v>1009</v>
      </c>
      <c r="C1719" s="92" t="s">
        <v>224</v>
      </c>
      <c r="D1719" s="93">
        <v>12.04</v>
      </c>
      <c r="E1719" s="94">
        <v>0.9</v>
      </c>
      <c r="F1719" s="95">
        <v>10.836</v>
      </c>
      <c r="G1719" s="95"/>
      <c r="H1719" s="6"/>
    </row>
    <row r="1720" spans="1:8">
      <c r="A1720" s="90"/>
      <c r="B1720" s="91" t="s">
        <v>1249</v>
      </c>
      <c r="C1720" s="92" t="s">
        <v>47</v>
      </c>
      <c r="D1720" s="93">
        <v>325.61</v>
      </c>
      <c r="E1720" s="94">
        <v>0.01</v>
      </c>
      <c r="F1720" s="95">
        <v>3.2561</v>
      </c>
      <c r="G1720" s="95"/>
      <c r="H1720" s="6"/>
    </row>
    <row r="1721" spans="1:8">
      <c r="A1721" s="90" t="s">
        <v>662</v>
      </c>
      <c r="B1721" s="91" t="s">
        <v>663</v>
      </c>
      <c r="C1721" s="92" t="s">
        <v>19</v>
      </c>
      <c r="D1721" s="93">
        <v>2</v>
      </c>
      <c r="E1721" s="94"/>
      <c r="F1721" s="95">
        <v>3.15</v>
      </c>
      <c r="G1721" s="95">
        <v>6.3</v>
      </c>
      <c r="H1721" s="6" t="s">
        <v>655</v>
      </c>
    </row>
    <row r="1722" spans="1:8">
      <c r="A1722" s="90"/>
      <c r="B1722" s="91" t="s">
        <v>1361</v>
      </c>
      <c r="C1722" s="92" t="s">
        <v>47</v>
      </c>
      <c r="D1722" s="93">
        <v>1654.58</v>
      </c>
      <c r="E1722" s="94">
        <v>1.5E-3</v>
      </c>
      <c r="F1722" s="95">
        <v>2.4818699999999998</v>
      </c>
      <c r="G1722" s="95"/>
      <c r="H1722" s="6"/>
    </row>
    <row r="1723" spans="1:8">
      <c r="A1723" s="90"/>
      <c r="B1723" s="91" t="s">
        <v>1067</v>
      </c>
      <c r="C1723" s="92" t="s">
        <v>224</v>
      </c>
      <c r="D1723" s="93">
        <v>16.84</v>
      </c>
      <c r="E1723" s="94">
        <v>3.7999999999999999E-2</v>
      </c>
      <c r="F1723" s="95">
        <v>0.63992000000000004</v>
      </c>
      <c r="G1723" s="95"/>
      <c r="H1723" s="6"/>
    </row>
    <row r="1724" spans="1:8">
      <c r="A1724" s="90"/>
      <c r="B1724" s="91" t="s">
        <v>1009</v>
      </c>
      <c r="C1724" s="92" t="s">
        <v>224</v>
      </c>
      <c r="D1724" s="93">
        <v>12.04</v>
      </c>
      <c r="E1724" s="94">
        <v>3.8E-3</v>
      </c>
      <c r="F1724" s="95">
        <v>4.5752000000000001E-2</v>
      </c>
      <c r="G1724" s="95"/>
      <c r="H1724" s="6"/>
    </row>
    <row r="1725" spans="1:8">
      <c r="A1725" s="90" t="s">
        <v>664</v>
      </c>
      <c r="B1725" s="91" t="s">
        <v>665</v>
      </c>
      <c r="C1725" s="92" t="s">
        <v>19</v>
      </c>
      <c r="D1725" s="93">
        <v>14</v>
      </c>
      <c r="E1725" s="94"/>
      <c r="F1725" s="95">
        <v>70.599999999999994</v>
      </c>
      <c r="G1725" s="95">
        <v>988.4</v>
      </c>
      <c r="H1725" s="6" t="s">
        <v>655</v>
      </c>
    </row>
    <row r="1726" spans="1:8">
      <c r="A1726" s="90"/>
      <c r="B1726" s="91" t="s">
        <v>1362</v>
      </c>
      <c r="C1726" s="92" t="s">
        <v>254</v>
      </c>
      <c r="D1726" s="93">
        <v>2.23</v>
      </c>
      <c r="E1726" s="94">
        <v>0.39500000000000002</v>
      </c>
      <c r="F1726" s="95">
        <v>0.88085000000000002</v>
      </c>
      <c r="G1726" s="95"/>
      <c r="H1726" s="6"/>
    </row>
    <row r="1727" spans="1:8">
      <c r="A1727" s="90"/>
      <c r="B1727" s="91" t="s">
        <v>1363</v>
      </c>
      <c r="C1727" s="92" t="s">
        <v>259</v>
      </c>
      <c r="D1727" s="93">
        <v>2.2999999999999998</v>
      </c>
      <c r="E1727" s="94">
        <v>15.43</v>
      </c>
      <c r="F1727" s="95">
        <v>35.488999999999997</v>
      </c>
      <c r="G1727" s="95"/>
      <c r="H1727" s="6"/>
    </row>
    <row r="1728" spans="1:8">
      <c r="A1728" s="90"/>
      <c r="B1728" s="91" t="s">
        <v>1364</v>
      </c>
      <c r="C1728" s="92" t="s">
        <v>259</v>
      </c>
      <c r="D1728" s="93">
        <v>1.4</v>
      </c>
      <c r="E1728" s="94">
        <v>0.7</v>
      </c>
      <c r="F1728" s="95">
        <v>0.98</v>
      </c>
      <c r="G1728" s="95"/>
      <c r="H1728" s="6"/>
    </row>
    <row r="1729" spans="1:8">
      <c r="A1729" s="90"/>
      <c r="B1729" s="91" t="s">
        <v>1365</v>
      </c>
      <c r="C1729" s="92" t="s">
        <v>259</v>
      </c>
      <c r="D1729" s="93">
        <v>2.37</v>
      </c>
      <c r="E1729" s="94">
        <v>1.29</v>
      </c>
      <c r="F1729" s="95">
        <v>3.0573000000000001</v>
      </c>
      <c r="G1729" s="95"/>
      <c r="H1729" s="6"/>
    </row>
    <row r="1730" spans="1:8">
      <c r="A1730" s="90"/>
      <c r="B1730" s="91" t="s">
        <v>1067</v>
      </c>
      <c r="C1730" s="92" t="s">
        <v>224</v>
      </c>
      <c r="D1730" s="93">
        <v>16.84</v>
      </c>
      <c r="E1730" s="94">
        <v>0.97</v>
      </c>
      <c r="F1730" s="95">
        <v>16.334800000000001</v>
      </c>
      <c r="G1730" s="95"/>
      <c r="H1730" s="6"/>
    </row>
    <row r="1731" spans="1:8">
      <c r="A1731" s="90"/>
      <c r="B1731" s="91" t="s">
        <v>1009</v>
      </c>
      <c r="C1731" s="92" t="s">
        <v>224</v>
      </c>
      <c r="D1731" s="93">
        <v>12.04</v>
      </c>
      <c r="E1731" s="94">
        <v>0.73</v>
      </c>
      <c r="F1731" s="95">
        <v>8.7891999999999992</v>
      </c>
      <c r="G1731" s="95"/>
      <c r="H1731" s="6"/>
    </row>
    <row r="1732" spans="1:8">
      <c r="A1732" s="90"/>
      <c r="B1732" s="91" t="s">
        <v>1366</v>
      </c>
      <c r="C1732" s="92" t="s">
        <v>47</v>
      </c>
      <c r="D1732" s="93">
        <v>280.3</v>
      </c>
      <c r="E1732" s="94">
        <v>1.8200000000000001E-2</v>
      </c>
      <c r="F1732" s="95">
        <v>5.1014600000000003</v>
      </c>
      <c r="G1732" s="95"/>
      <c r="H1732" s="6"/>
    </row>
    <row r="1733" spans="1:8">
      <c r="A1733" s="90" t="s">
        <v>666</v>
      </c>
      <c r="B1733" s="91" t="s">
        <v>667</v>
      </c>
      <c r="C1733" s="92" t="s">
        <v>19</v>
      </c>
      <c r="D1733" s="93">
        <v>2</v>
      </c>
      <c r="E1733" s="94"/>
      <c r="F1733" s="95">
        <v>35.65</v>
      </c>
      <c r="G1733" s="95">
        <v>71.3</v>
      </c>
      <c r="H1733" s="6" t="s">
        <v>655</v>
      </c>
    </row>
    <row r="1734" spans="1:8">
      <c r="A1734" s="90"/>
      <c r="B1734" s="91" t="s">
        <v>1067</v>
      </c>
      <c r="C1734" s="92" t="s">
        <v>224</v>
      </c>
      <c r="D1734" s="93">
        <v>16.84</v>
      </c>
      <c r="E1734" s="94">
        <v>1</v>
      </c>
      <c r="F1734" s="95">
        <v>16.84</v>
      </c>
      <c r="G1734" s="95"/>
      <c r="H1734" s="6"/>
    </row>
    <row r="1735" spans="1:8">
      <c r="A1735" s="90"/>
      <c r="B1735" s="91" t="s">
        <v>1009</v>
      </c>
      <c r="C1735" s="92" t="s">
        <v>224</v>
      </c>
      <c r="D1735" s="93">
        <v>12.04</v>
      </c>
      <c r="E1735" s="94">
        <v>1</v>
      </c>
      <c r="F1735" s="95">
        <v>12.04</v>
      </c>
      <c r="G1735" s="95"/>
      <c r="H1735" s="6"/>
    </row>
    <row r="1736" spans="1:8">
      <c r="A1736" s="90"/>
      <c r="B1736" s="91" t="s">
        <v>1367</v>
      </c>
      <c r="C1736" s="92" t="s">
        <v>47</v>
      </c>
      <c r="D1736" s="93">
        <v>271</v>
      </c>
      <c r="E1736" s="94">
        <v>2.5000000000000001E-2</v>
      </c>
      <c r="F1736" s="95">
        <v>6.7750000000000004</v>
      </c>
      <c r="G1736" s="95"/>
      <c r="H1736" s="6"/>
    </row>
    <row r="1737" spans="1:8">
      <c r="A1737" s="90" t="s">
        <v>668</v>
      </c>
      <c r="B1737" s="91" t="s">
        <v>669</v>
      </c>
      <c r="C1737" s="92" t="s">
        <v>19</v>
      </c>
      <c r="D1737" s="93">
        <v>2</v>
      </c>
      <c r="E1737" s="94"/>
      <c r="F1737" s="95">
        <v>10.23</v>
      </c>
      <c r="G1737" s="95">
        <v>20.46</v>
      </c>
      <c r="H1737" s="6" t="s">
        <v>655</v>
      </c>
    </row>
    <row r="1738" spans="1:8">
      <c r="A1738" s="90"/>
      <c r="B1738" s="91" t="s">
        <v>1360</v>
      </c>
      <c r="C1738" s="92" t="s">
        <v>1199</v>
      </c>
      <c r="D1738" s="93">
        <v>15.37</v>
      </c>
      <c r="E1738" s="94">
        <v>0.33</v>
      </c>
      <c r="F1738" s="95">
        <v>5.0720999999999998</v>
      </c>
      <c r="G1738" s="95"/>
      <c r="H1738" s="6"/>
    </row>
    <row r="1739" spans="1:8">
      <c r="A1739" s="90"/>
      <c r="B1739" s="91" t="s">
        <v>1321</v>
      </c>
      <c r="C1739" s="92" t="s">
        <v>224</v>
      </c>
      <c r="D1739" s="93">
        <v>16.77</v>
      </c>
      <c r="E1739" s="94">
        <v>0.24399999999999999</v>
      </c>
      <c r="F1739" s="95">
        <v>4.0918799999999997</v>
      </c>
      <c r="G1739" s="95"/>
      <c r="H1739" s="6"/>
    </row>
    <row r="1740" spans="1:8">
      <c r="A1740" s="90"/>
      <c r="B1740" s="91" t="s">
        <v>1009</v>
      </c>
      <c r="C1740" s="92" t="s">
        <v>224</v>
      </c>
      <c r="D1740" s="93">
        <v>12.04</v>
      </c>
      <c r="E1740" s="94">
        <v>8.8999999999999996E-2</v>
      </c>
      <c r="F1740" s="95">
        <v>1.0715600000000001</v>
      </c>
      <c r="G1740" s="95"/>
      <c r="H1740" s="6"/>
    </row>
    <row r="1741" spans="1:8">
      <c r="A1741" s="84"/>
      <c r="B1741" s="85" t="s">
        <v>43</v>
      </c>
      <c r="C1741" s="86"/>
      <c r="D1741" s="87"/>
      <c r="E1741" s="88"/>
      <c r="F1741" s="89"/>
      <c r="G1741" s="89">
        <v>91.89</v>
      </c>
      <c r="H1741" s="5" t="s">
        <v>670</v>
      </c>
    </row>
    <row r="1742" spans="1:8">
      <c r="A1742" s="90" t="s">
        <v>176</v>
      </c>
      <c r="B1742" s="91" t="s">
        <v>177</v>
      </c>
      <c r="C1742" s="92" t="s">
        <v>47</v>
      </c>
      <c r="D1742" s="93">
        <v>1.5</v>
      </c>
      <c r="E1742" s="94"/>
      <c r="F1742" s="95">
        <v>47.63</v>
      </c>
      <c r="G1742" s="95">
        <v>71.44</v>
      </c>
      <c r="H1742" s="6" t="s">
        <v>670</v>
      </c>
    </row>
    <row r="1743" spans="1:8">
      <c r="A1743" s="90"/>
      <c r="B1743" s="91" t="s">
        <v>1009</v>
      </c>
      <c r="C1743" s="92" t="s">
        <v>224</v>
      </c>
      <c r="D1743" s="93">
        <v>12.04</v>
      </c>
      <c r="E1743" s="94">
        <v>3.956</v>
      </c>
      <c r="F1743" s="95">
        <v>47.630240000000001</v>
      </c>
      <c r="G1743" s="95"/>
      <c r="H1743" s="6"/>
    </row>
    <row r="1744" spans="1:8">
      <c r="A1744" s="90" t="s">
        <v>184</v>
      </c>
      <c r="B1744" s="91" t="s">
        <v>185</v>
      </c>
      <c r="C1744" s="92" t="s">
        <v>47</v>
      </c>
      <c r="D1744" s="93">
        <v>1</v>
      </c>
      <c r="E1744" s="94"/>
      <c r="F1744" s="95">
        <v>17.690000000000001</v>
      </c>
      <c r="G1744" s="95">
        <v>17.690000000000001</v>
      </c>
      <c r="H1744" s="6" t="s">
        <v>670</v>
      </c>
    </row>
    <row r="1745" spans="1:8">
      <c r="A1745" s="90"/>
      <c r="B1745" s="91" t="s">
        <v>1114</v>
      </c>
      <c r="C1745" s="92" t="s">
        <v>1023</v>
      </c>
      <c r="D1745" s="93">
        <v>144.58000000000001</v>
      </c>
      <c r="E1745" s="94">
        <v>6.0000000000000001E-3</v>
      </c>
      <c r="F1745" s="95">
        <v>0.86748000000000003</v>
      </c>
      <c r="G1745" s="95"/>
      <c r="H1745" s="6"/>
    </row>
    <row r="1746" spans="1:8">
      <c r="A1746" s="90"/>
      <c r="B1746" s="91" t="s">
        <v>1115</v>
      </c>
      <c r="C1746" s="92" t="s">
        <v>1025</v>
      </c>
      <c r="D1746" s="93">
        <v>27.26</v>
      </c>
      <c r="E1746" s="94">
        <v>3.0000000000000001E-3</v>
      </c>
      <c r="F1746" s="95">
        <v>8.1780000000000005E-2</v>
      </c>
      <c r="G1746" s="95"/>
      <c r="H1746" s="6"/>
    </row>
    <row r="1747" spans="1:8">
      <c r="A1747" s="90"/>
      <c r="B1747" s="91" t="s">
        <v>1009</v>
      </c>
      <c r="C1747" s="92" t="s">
        <v>224</v>
      </c>
      <c r="D1747" s="93">
        <v>12.04</v>
      </c>
      <c r="E1747" s="94">
        <v>0.65900000000000003</v>
      </c>
      <c r="F1747" s="95">
        <v>7.9343599999999999</v>
      </c>
      <c r="G1747" s="95"/>
      <c r="H1747" s="6"/>
    </row>
    <row r="1748" spans="1:8">
      <c r="A1748" s="90"/>
      <c r="B1748" s="91" t="s">
        <v>1116</v>
      </c>
      <c r="C1748" s="92" t="s">
        <v>1023</v>
      </c>
      <c r="D1748" s="93">
        <v>18.29</v>
      </c>
      <c r="E1748" s="94">
        <v>0.27400000000000002</v>
      </c>
      <c r="F1748" s="95">
        <v>5.0114599999999996</v>
      </c>
      <c r="G1748" s="95"/>
      <c r="H1748" s="6"/>
    </row>
    <row r="1749" spans="1:8">
      <c r="A1749" s="90"/>
      <c r="B1749" s="91" t="s">
        <v>1117</v>
      </c>
      <c r="C1749" s="92" t="s">
        <v>1025</v>
      </c>
      <c r="D1749" s="93">
        <v>15.01</v>
      </c>
      <c r="E1749" s="94">
        <v>0.254</v>
      </c>
      <c r="F1749" s="95">
        <v>3.8125399999999998</v>
      </c>
      <c r="G1749" s="95"/>
      <c r="H1749" s="6"/>
    </row>
    <row r="1750" spans="1:8">
      <c r="A1750" s="90" t="s">
        <v>186</v>
      </c>
      <c r="B1750" s="91" t="s">
        <v>187</v>
      </c>
      <c r="C1750" s="92" t="s">
        <v>47</v>
      </c>
      <c r="D1750" s="93">
        <v>0.5</v>
      </c>
      <c r="E1750" s="94"/>
      <c r="F1750" s="95">
        <v>1.45</v>
      </c>
      <c r="G1750" s="95">
        <v>0.72</v>
      </c>
      <c r="H1750" s="6" t="s">
        <v>670</v>
      </c>
    </row>
    <row r="1751" spans="1:8">
      <c r="A1751" s="90"/>
      <c r="B1751" s="91" t="s">
        <v>1118</v>
      </c>
      <c r="C1751" s="92" t="s">
        <v>1023</v>
      </c>
      <c r="D1751" s="93">
        <v>146.13999999999999</v>
      </c>
      <c r="E1751" s="94">
        <v>3.0000000000000001E-3</v>
      </c>
      <c r="F1751" s="95">
        <v>0.43841999999999998</v>
      </c>
      <c r="G1751" s="95"/>
      <c r="H1751" s="6"/>
    </row>
    <row r="1752" spans="1:8">
      <c r="A1752" s="90"/>
      <c r="B1752" s="91" t="s">
        <v>1119</v>
      </c>
      <c r="C1752" s="92" t="s">
        <v>1023</v>
      </c>
      <c r="D1752" s="93">
        <v>116.56</v>
      </c>
      <c r="E1752" s="94">
        <v>8.0000000000000002E-3</v>
      </c>
      <c r="F1752" s="95">
        <v>0.93247999999999998</v>
      </c>
      <c r="G1752" s="95"/>
      <c r="H1752" s="6"/>
    </row>
    <row r="1753" spans="1:8">
      <c r="A1753" s="90"/>
      <c r="B1753" s="91" t="s">
        <v>1009</v>
      </c>
      <c r="C1753" s="92" t="s">
        <v>224</v>
      </c>
      <c r="D1753" s="93">
        <v>12.04</v>
      </c>
      <c r="E1753" s="94">
        <v>8.0000000000000002E-3</v>
      </c>
      <c r="F1753" s="95">
        <v>9.6320000000000003E-2</v>
      </c>
      <c r="G1753" s="95"/>
      <c r="H1753" s="6"/>
    </row>
    <row r="1754" spans="1:8">
      <c r="A1754" s="90" t="s">
        <v>188</v>
      </c>
      <c r="B1754" s="91" t="s">
        <v>189</v>
      </c>
      <c r="C1754" s="92" t="s">
        <v>47</v>
      </c>
      <c r="D1754" s="93">
        <v>0.5</v>
      </c>
      <c r="E1754" s="94"/>
      <c r="F1754" s="95">
        <v>3.33</v>
      </c>
      <c r="G1754" s="95">
        <v>1.66</v>
      </c>
      <c r="H1754" s="6" t="s">
        <v>670</v>
      </c>
    </row>
    <row r="1755" spans="1:8">
      <c r="A1755" s="90"/>
      <c r="B1755" s="91" t="s">
        <v>1118</v>
      </c>
      <c r="C1755" s="92" t="s">
        <v>1023</v>
      </c>
      <c r="D1755" s="93">
        <v>146.13999999999999</v>
      </c>
      <c r="E1755" s="94">
        <v>2.2800000000000001E-2</v>
      </c>
      <c r="F1755" s="95">
        <v>3.3319920000000001</v>
      </c>
      <c r="G1755" s="95"/>
      <c r="H1755" s="6"/>
    </row>
    <row r="1756" spans="1:8">
      <c r="A1756" s="90" t="s">
        <v>190</v>
      </c>
      <c r="B1756" s="91" t="s">
        <v>191</v>
      </c>
      <c r="C1756" s="92" t="s">
        <v>47</v>
      </c>
      <c r="D1756" s="93">
        <v>0.5</v>
      </c>
      <c r="E1756" s="94"/>
      <c r="F1756" s="95">
        <v>0.75</v>
      </c>
      <c r="G1756" s="95">
        <v>0.38</v>
      </c>
      <c r="H1756" s="6" t="s">
        <v>670</v>
      </c>
    </row>
    <row r="1757" spans="1:8">
      <c r="A1757" s="90"/>
      <c r="B1757" s="91" t="s">
        <v>1120</v>
      </c>
      <c r="C1757" s="92" t="s">
        <v>1023</v>
      </c>
      <c r="D1757" s="93">
        <v>152.15</v>
      </c>
      <c r="E1757" s="94">
        <v>2.9867000000000001E-3</v>
      </c>
      <c r="F1757" s="95">
        <v>0.454426</v>
      </c>
      <c r="G1757" s="95"/>
      <c r="H1757" s="6"/>
    </row>
    <row r="1758" spans="1:8">
      <c r="A1758" s="90"/>
      <c r="B1758" s="91" t="s">
        <v>1009</v>
      </c>
      <c r="C1758" s="92" t="s">
        <v>224</v>
      </c>
      <c r="D1758" s="93">
        <v>12.04</v>
      </c>
      <c r="E1758" s="94">
        <v>2.5499999999999998E-2</v>
      </c>
      <c r="F1758" s="95">
        <v>0.30702000000000002</v>
      </c>
      <c r="G1758" s="95"/>
      <c r="H1758" s="6"/>
    </row>
    <row r="1759" spans="1:8">
      <c r="A1759" s="84"/>
      <c r="B1759" s="85" t="s">
        <v>200</v>
      </c>
      <c r="C1759" s="86"/>
      <c r="D1759" s="87"/>
      <c r="E1759" s="88"/>
      <c r="F1759" s="89"/>
      <c r="G1759" s="89">
        <v>1430.73</v>
      </c>
      <c r="H1759" s="5" t="s">
        <v>671</v>
      </c>
    </row>
    <row r="1760" spans="1:8">
      <c r="A1760" s="90" t="s">
        <v>672</v>
      </c>
      <c r="B1760" s="91" t="s">
        <v>673</v>
      </c>
      <c r="C1760" s="92" t="s">
        <v>19</v>
      </c>
      <c r="D1760" s="93">
        <v>5</v>
      </c>
      <c r="E1760" s="94"/>
      <c r="F1760" s="95">
        <v>76.58</v>
      </c>
      <c r="G1760" s="95">
        <v>382.9</v>
      </c>
      <c r="H1760" s="6" t="s">
        <v>671</v>
      </c>
    </row>
    <row r="1761" spans="1:8">
      <c r="A1761" s="90"/>
      <c r="B1761" s="91" t="s">
        <v>1198</v>
      </c>
      <c r="C1761" s="92" t="s">
        <v>1199</v>
      </c>
      <c r="D1761" s="93">
        <v>5.67</v>
      </c>
      <c r="E1761" s="94">
        <v>0.01</v>
      </c>
      <c r="F1761" s="95">
        <v>5.67E-2</v>
      </c>
      <c r="G1761" s="95"/>
      <c r="H1761" s="6"/>
    </row>
    <row r="1762" spans="1:8">
      <c r="A1762" s="90"/>
      <c r="B1762" s="91" t="s">
        <v>1368</v>
      </c>
      <c r="C1762" s="92" t="s">
        <v>254</v>
      </c>
      <c r="D1762" s="93">
        <v>9.86</v>
      </c>
      <c r="E1762" s="94">
        <v>0.32800000000000001</v>
      </c>
      <c r="F1762" s="95">
        <v>3.2340800000000001</v>
      </c>
      <c r="G1762" s="95"/>
      <c r="H1762" s="6"/>
    </row>
    <row r="1763" spans="1:8">
      <c r="A1763" s="90"/>
      <c r="B1763" s="91" t="s">
        <v>1203</v>
      </c>
      <c r="C1763" s="92" t="s">
        <v>1007</v>
      </c>
      <c r="D1763" s="93">
        <v>9.9499999999999993</v>
      </c>
      <c r="E1763" s="94">
        <v>4.9000000000000002E-2</v>
      </c>
      <c r="F1763" s="95">
        <v>0.48754999999999998</v>
      </c>
      <c r="G1763" s="95"/>
      <c r="H1763" s="6"/>
    </row>
    <row r="1764" spans="1:8">
      <c r="A1764" s="90"/>
      <c r="B1764" s="91" t="s">
        <v>1089</v>
      </c>
      <c r="C1764" s="92" t="s">
        <v>224</v>
      </c>
      <c r="D1764" s="93">
        <v>13.33</v>
      </c>
      <c r="E1764" s="94">
        <v>0.19</v>
      </c>
      <c r="F1764" s="95">
        <v>2.5327000000000002</v>
      </c>
      <c r="G1764" s="95"/>
      <c r="H1764" s="6"/>
    </row>
    <row r="1765" spans="1:8">
      <c r="A1765" s="90"/>
      <c r="B1765" s="91" t="s">
        <v>1008</v>
      </c>
      <c r="C1765" s="92" t="s">
        <v>224</v>
      </c>
      <c r="D1765" s="93">
        <v>16.73</v>
      </c>
      <c r="E1765" s="94">
        <v>1.0349999999999999</v>
      </c>
      <c r="F1765" s="95">
        <v>17.315550000000002</v>
      </c>
      <c r="G1765" s="95"/>
      <c r="H1765" s="6"/>
    </row>
    <row r="1766" spans="1:8">
      <c r="A1766" s="90"/>
      <c r="B1766" s="91" t="s">
        <v>1369</v>
      </c>
      <c r="C1766" s="92" t="s">
        <v>19</v>
      </c>
      <c r="D1766" s="93">
        <v>52.16</v>
      </c>
      <c r="E1766" s="94">
        <v>0.41399999999999998</v>
      </c>
      <c r="F1766" s="95">
        <v>21.594239999999999</v>
      </c>
      <c r="G1766" s="95"/>
      <c r="H1766" s="6"/>
    </row>
    <row r="1767" spans="1:8">
      <c r="A1767" s="90"/>
      <c r="B1767" s="91" t="s">
        <v>1370</v>
      </c>
      <c r="C1767" s="92" t="s">
        <v>52</v>
      </c>
      <c r="D1767" s="93">
        <v>18.16</v>
      </c>
      <c r="E1767" s="94">
        <v>1.7290000000000001</v>
      </c>
      <c r="F1767" s="95">
        <v>31.39864</v>
      </c>
      <c r="G1767" s="95"/>
      <c r="H1767" s="6"/>
    </row>
    <row r="1768" spans="1:8">
      <c r="A1768" s="90" t="s">
        <v>674</v>
      </c>
      <c r="B1768" s="91" t="s">
        <v>675</v>
      </c>
      <c r="C1768" s="92" t="s">
        <v>19</v>
      </c>
      <c r="D1768" s="93">
        <v>7</v>
      </c>
      <c r="E1768" s="94"/>
      <c r="F1768" s="95">
        <v>21.21</v>
      </c>
      <c r="G1768" s="95">
        <v>148.47</v>
      </c>
      <c r="H1768" s="6" t="s">
        <v>671</v>
      </c>
    </row>
    <row r="1769" spans="1:8">
      <c r="A1769" s="90"/>
      <c r="B1769" s="91" t="s">
        <v>1198</v>
      </c>
      <c r="C1769" s="92" t="s">
        <v>1199</v>
      </c>
      <c r="D1769" s="93">
        <v>5.67</v>
      </c>
      <c r="E1769" s="94">
        <v>0.01</v>
      </c>
      <c r="F1769" s="95">
        <v>5.67E-2</v>
      </c>
      <c r="G1769" s="95"/>
      <c r="H1769" s="6"/>
    </row>
    <row r="1770" spans="1:8">
      <c r="A1770" s="90"/>
      <c r="B1770" s="91" t="s">
        <v>1371</v>
      </c>
      <c r="C1770" s="92" t="s">
        <v>40</v>
      </c>
      <c r="D1770" s="93">
        <v>5.49</v>
      </c>
      <c r="E1770" s="94">
        <v>0.39700000000000002</v>
      </c>
      <c r="F1770" s="95">
        <v>2.1795300000000002</v>
      </c>
      <c r="G1770" s="95"/>
      <c r="H1770" s="6"/>
    </row>
    <row r="1771" spans="1:8">
      <c r="A1771" s="90"/>
      <c r="B1771" s="91" t="s">
        <v>1372</v>
      </c>
      <c r="C1771" s="92" t="s">
        <v>254</v>
      </c>
      <c r="D1771" s="93">
        <v>44</v>
      </c>
      <c r="E1771" s="94">
        <v>0.03</v>
      </c>
      <c r="F1771" s="95">
        <v>1.32</v>
      </c>
      <c r="G1771" s="95"/>
      <c r="H1771" s="6"/>
    </row>
    <row r="1772" spans="1:8">
      <c r="A1772" s="90"/>
      <c r="B1772" s="91" t="s">
        <v>1089</v>
      </c>
      <c r="C1772" s="92" t="s">
        <v>224</v>
      </c>
      <c r="D1772" s="93">
        <v>13.33</v>
      </c>
      <c r="E1772" s="94">
        <v>0.108</v>
      </c>
      <c r="F1772" s="95">
        <v>1.43964</v>
      </c>
      <c r="G1772" s="95"/>
      <c r="H1772" s="6"/>
    </row>
    <row r="1773" spans="1:8">
      <c r="A1773" s="90"/>
      <c r="B1773" s="91" t="s">
        <v>1008</v>
      </c>
      <c r="C1773" s="92" t="s">
        <v>224</v>
      </c>
      <c r="D1773" s="93">
        <v>16.73</v>
      </c>
      <c r="E1773" s="94">
        <v>0.59</v>
      </c>
      <c r="F1773" s="95">
        <v>9.8706999999999994</v>
      </c>
      <c r="G1773" s="95"/>
      <c r="H1773" s="6"/>
    </row>
    <row r="1774" spans="1:8">
      <c r="A1774" s="90"/>
      <c r="B1774" s="91" t="s">
        <v>1373</v>
      </c>
      <c r="C1774" s="92" t="s">
        <v>19</v>
      </c>
      <c r="D1774" s="93">
        <v>18.690000000000001</v>
      </c>
      <c r="E1774" s="94">
        <v>0.34100000000000003</v>
      </c>
      <c r="F1774" s="95">
        <v>6.3732899999999999</v>
      </c>
      <c r="G1774" s="95"/>
      <c r="H1774" s="6"/>
    </row>
    <row r="1775" spans="1:8">
      <c r="A1775" s="90" t="s">
        <v>619</v>
      </c>
      <c r="B1775" s="91" t="s">
        <v>620</v>
      </c>
      <c r="C1775" s="92" t="s">
        <v>47</v>
      </c>
      <c r="D1775" s="93">
        <v>1</v>
      </c>
      <c r="E1775" s="94"/>
      <c r="F1775" s="95">
        <v>252.33</v>
      </c>
      <c r="G1775" s="95">
        <v>252.33</v>
      </c>
      <c r="H1775" s="6" t="s">
        <v>671</v>
      </c>
    </row>
    <row r="1776" spans="1:8">
      <c r="A1776" s="90"/>
      <c r="B1776" s="91" t="s">
        <v>1060</v>
      </c>
      <c r="C1776" s="92" t="s">
        <v>1059</v>
      </c>
      <c r="D1776" s="93">
        <v>60</v>
      </c>
      <c r="E1776" s="94">
        <v>0.751</v>
      </c>
      <c r="F1776" s="95">
        <v>45.06</v>
      </c>
      <c r="G1776" s="95"/>
      <c r="H1776" s="6"/>
    </row>
    <row r="1777" spans="1:8">
      <c r="A1777" s="90"/>
      <c r="B1777" s="91" t="s">
        <v>1063</v>
      </c>
      <c r="C1777" s="92" t="s">
        <v>1007</v>
      </c>
      <c r="D1777" s="93">
        <v>0.35</v>
      </c>
      <c r="E1777" s="94">
        <v>362.66</v>
      </c>
      <c r="F1777" s="95">
        <v>126.931</v>
      </c>
      <c r="G1777" s="95"/>
      <c r="H1777" s="6"/>
    </row>
    <row r="1778" spans="1:8">
      <c r="A1778" s="90"/>
      <c r="B1778" s="91" t="s">
        <v>1149</v>
      </c>
      <c r="C1778" s="92" t="s">
        <v>1059</v>
      </c>
      <c r="D1778" s="93">
        <v>53.6</v>
      </c>
      <c r="E1778" s="94">
        <v>0.59299999999999997</v>
      </c>
      <c r="F1778" s="95">
        <v>31.784800000000001</v>
      </c>
      <c r="G1778" s="95"/>
      <c r="H1778" s="6"/>
    </row>
    <row r="1779" spans="1:8">
      <c r="A1779" s="90"/>
      <c r="B1779" s="91" t="s">
        <v>1009</v>
      </c>
      <c r="C1779" s="92" t="s">
        <v>224</v>
      </c>
      <c r="D1779" s="93">
        <v>12.04</v>
      </c>
      <c r="E1779" s="94">
        <v>2.31</v>
      </c>
      <c r="F1779" s="95">
        <v>27.8124</v>
      </c>
      <c r="G1779" s="95"/>
      <c r="H1779" s="6"/>
    </row>
    <row r="1780" spans="1:8">
      <c r="A1780" s="90"/>
      <c r="B1780" s="91" t="s">
        <v>1325</v>
      </c>
      <c r="C1780" s="92" t="s">
        <v>224</v>
      </c>
      <c r="D1780" s="93">
        <v>13.45</v>
      </c>
      <c r="E1780" s="94">
        <v>1.46</v>
      </c>
      <c r="F1780" s="95">
        <v>19.637</v>
      </c>
      <c r="G1780" s="95"/>
      <c r="H1780" s="6"/>
    </row>
    <row r="1781" spans="1:8">
      <c r="A1781" s="90"/>
      <c r="B1781" s="91" t="s">
        <v>1326</v>
      </c>
      <c r="C1781" s="92" t="s">
        <v>1023</v>
      </c>
      <c r="D1781" s="93">
        <v>1.27</v>
      </c>
      <c r="E1781" s="94">
        <v>0.75</v>
      </c>
      <c r="F1781" s="95">
        <v>0.95250000000000001</v>
      </c>
      <c r="G1781" s="95"/>
      <c r="H1781" s="6"/>
    </row>
    <row r="1782" spans="1:8">
      <c r="A1782" s="90"/>
      <c r="B1782" s="91" t="s">
        <v>1327</v>
      </c>
      <c r="C1782" s="92" t="s">
        <v>1025</v>
      </c>
      <c r="D1782" s="93">
        <v>0.24</v>
      </c>
      <c r="E1782" s="94">
        <v>0.71</v>
      </c>
      <c r="F1782" s="95">
        <v>0.1704</v>
      </c>
      <c r="G1782" s="95"/>
      <c r="H1782" s="6"/>
    </row>
    <row r="1783" spans="1:8">
      <c r="A1783" s="90" t="s">
        <v>676</v>
      </c>
      <c r="B1783" s="91" t="s">
        <v>677</v>
      </c>
      <c r="C1783" s="92" t="s">
        <v>47</v>
      </c>
      <c r="D1783" s="93">
        <v>1</v>
      </c>
      <c r="E1783" s="94"/>
      <c r="F1783" s="95">
        <v>21.13</v>
      </c>
      <c r="G1783" s="95">
        <v>21.13</v>
      </c>
      <c r="H1783" s="6" t="s">
        <v>671</v>
      </c>
    </row>
    <row r="1784" spans="1:8">
      <c r="A1784" s="90"/>
      <c r="B1784" s="91" t="s">
        <v>1008</v>
      </c>
      <c r="C1784" s="92" t="s">
        <v>224</v>
      </c>
      <c r="D1784" s="93">
        <v>16.73</v>
      </c>
      <c r="E1784" s="94">
        <v>0.19900000000000001</v>
      </c>
      <c r="F1784" s="95">
        <v>3.3292700000000002</v>
      </c>
      <c r="G1784" s="95"/>
      <c r="H1784" s="6"/>
    </row>
    <row r="1785" spans="1:8">
      <c r="A1785" s="90"/>
      <c r="B1785" s="91" t="s">
        <v>1067</v>
      </c>
      <c r="C1785" s="92" t="s">
        <v>224</v>
      </c>
      <c r="D1785" s="93">
        <v>16.84</v>
      </c>
      <c r="E1785" s="94">
        <v>0.19900000000000001</v>
      </c>
      <c r="F1785" s="95">
        <v>3.3511600000000001</v>
      </c>
      <c r="G1785" s="95"/>
      <c r="H1785" s="6"/>
    </row>
    <row r="1786" spans="1:8">
      <c r="A1786" s="90"/>
      <c r="B1786" s="91" t="s">
        <v>1009</v>
      </c>
      <c r="C1786" s="92" t="s">
        <v>224</v>
      </c>
      <c r="D1786" s="93">
        <v>12.04</v>
      </c>
      <c r="E1786" s="94">
        <v>1.1919999999999999</v>
      </c>
      <c r="F1786" s="95">
        <v>14.35168</v>
      </c>
      <c r="G1786" s="95"/>
      <c r="H1786" s="6"/>
    </row>
    <row r="1787" spans="1:8">
      <c r="A1787" s="90"/>
      <c r="B1787" s="91" t="s">
        <v>1214</v>
      </c>
      <c r="C1787" s="92" t="s">
        <v>1023</v>
      </c>
      <c r="D1787" s="93">
        <v>1.31</v>
      </c>
      <c r="E1787" s="94">
        <v>6.8000000000000005E-2</v>
      </c>
      <c r="F1787" s="95">
        <v>8.9080000000000006E-2</v>
      </c>
      <c r="G1787" s="95"/>
      <c r="H1787" s="6"/>
    </row>
    <row r="1788" spans="1:8">
      <c r="A1788" s="90"/>
      <c r="B1788" s="91" t="s">
        <v>1374</v>
      </c>
      <c r="C1788" s="92" t="s">
        <v>1025</v>
      </c>
      <c r="D1788" s="93">
        <v>0.28000000000000003</v>
      </c>
      <c r="E1788" s="94">
        <v>0.13100000000000001</v>
      </c>
      <c r="F1788" s="95">
        <v>3.6679999999999997E-2</v>
      </c>
      <c r="G1788" s="95"/>
      <c r="H1788" s="6"/>
    </row>
    <row r="1789" spans="1:8">
      <c r="A1789" s="90" t="s">
        <v>302</v>
      </c>
      <c r="B1789" s="91" t="s">
        <v>303</v>
      </c>
      <c r="C1789" s="92" t="s">
        <v>47</v>
      </c>
      <c r="D1789" s="93">
        <v>0.5</v>
      </c>
      <c r="E1789" s="94"/>
      <c r="F1789" s="95">
        <v>284.3</v>
      </c>
      <c r="G1789" s="95">
        <v>142.15</v>
      </c>
      <c r="H1789" s="6" t="s">
        <v>671</v>
      </c>
    </row>
    <row r="1790" spans="1:8">
      <c r="A1790" s="90"/>
      <c r="B1790" s="91" t="s">
        <v>1060</v>
      </c>
      <c r="C1790" s="92" t="s">
        <v>1059</v>
      </c>
      <c r="D1790" s="93">
        <v>60</v>
      </c>
      <c r="E1790" s="94">
        <v>0.88600000000000001</v>
      </c>
      <c r="F1790" s="95">
        <v>53.16</v>
      </c>
      <c r="G1790" s="95"/>
      <c r="H1790" s="6"/>
    </row>
    <row r="1791" spans="1:8">
      <c r="A1791" s="90"/>
      <c r="B1791" s="91" t="s">
        <v>1063</v>
      </c>
      <c r="C1791" s="92" t="s">
        <v>1007</v>
      </c>
      <c r="D1791" s="93">
        <v>0.35</v>
      </c>
      <c r="E1791" s="94">
        <v>218.84</v>
      </c>
      <c r="F1791" s="95">
        <v>76.593999999999994</v>
      </c>
      <c r="G1791" s="95"/>
      <c r="H1791" s="6"/>
    </row>
    <row r="1792" spans="1:8">
      <c r="A1792" s="90"/>
      <c r="B1792" s="91" t="s">
        <v>1149</v>
      </c>
      <c r="C1792" s="92" t="s">
        <v>1059</v>
      </c>
      <c r="D1792" s="93">
        <v>53.6</v>
      </c>
      <c r="E1792" s="94">
        <v>0.59699999999999998</v>
      </c>
      <c r="F1792" s="95">
        <v>31.999199999999998</v>
      </c>
      <c r="G1792" s="95"/>
      <c r="H1792" s="6"/>
    </row>
    <row r="1793" spans="1:8">
      <c r="A1793" s="90"/>
      <c r="B1793" s="91" t="s">
        <v>1009</v>
      </c>
      <c r="C1793" s="92" t="s">
        <v>224</v>
      </c>
      <c r="D1793" s="93">
        <v>12.04</v>
      </c>
      <c r="E1793" s="94">
        <v>10.18</v>
      </c>
      <c r="F1793" s="95">
        <v>122.5672</v>
      </c>
      <c r="G1793" s="95"/>
      <c r="H1793" s="6"/>
    </row>
    <row r="1794" spans="1:8">
      <c r="A1794" s="90" t="s">
        <v>304</v>
      </c>
      <c r="B1794" s="91" t="s">
        <v>305</v>
      </c>
      <c r="C1794" s="92" t="s">
        <v>47</v>
      </c>
      <c r="D1794" s="93">
        <v>0.5</v>
      </c>
      <c r="E1794" s="94"/>
      <c r="F1794" s="95">
        <v>82.35</v>
      </c>
      <c r="G1794" s="95">
        <v>41.18</v>
      </c>
      <c r="H1794" s="6" t="s">
        <v>671</v>
      </c>
    </row>
    <row r="1795" spans="1:8">
      <c r="A1795" s="90"/>
      <c r="B1795" s="91" t="s">
        <v>1067</v>
      </c>
      <c r="C1795" s="92" t="s">
        <v>224</v>
      </c>
      <c r="D1795" s="93">
        <v>16.84</v>
      </c>
      <c r="E1795" s="94">
        <v>1.65</v>
      </c>
      <c r="F1795" s="95">
        <v>27.786000000000001</v>
      </c>
      <c r="G1795" s="95"/>
      <c r="H1795" s="6"/>
    </row>
    <row r="1796" spans="1:8">
      <c r="A1796" s="90"/>
      <c r="B1796" s="91" t="s">
        <v>1009</v>
      </c>
      <c r="C1796" s="92" t="s">
        <v>224</v>
      </c>
      <c r="D1796" s="93">
        <v>12.04</v>
      </c>
      <c r="E1796" s="94">
        <v>4.5</v>
      </c>
      <c r="F1796" s="95">
        <v>54.18</v>
      </c>
      <c r="G1796" s="95"/>
      <c r="H1796" s="6"/>
    </row>
    <row r="1797" spans="1:8">
      <c r="A1797" s="90"/>
      <c r="B1797" s="91" t="s">
        <v>1214</v>
      </c>
      <c r="C1797" s="92" t="s">
        <v>1023</v>
      </c>
      <c r="D1797" s="93">
        <v>1.31</v>
      </c>
      <c r="E1797" s="94">
        <v>0.3</v>
      </c>
      <c r="F1797" s="95">
        <v>0.39300000000000002</v>
      </c>
      <c r="G1797" s="95"/>
      <c r="H1797" s="6"/>
    </row>
    <row r="1798" spans="1:8">
      <c r="A1798" s="90" t="s">
        <v>485</v>
      </c>
      <c r="B1798" s="91" t="s">
        <v>486</v>
      </c>
      <c r="C1798" s="92" t="s">
        <v>282</v>
      </c>
      <c r="D1798" s="93">
        <v>6</v>
      </c>
      <c r="E1798" s="94"/>
      <c r="F1798" s="95">
        <v>8.91</v>
      </c>
      <c r="G1798" s="95">
        <v>53.46</v>
      </c>
      <c r="H1798" s="6" t="s">
        <v>671</v>
      </c>
    </row>
    <row r="1799" spans="1:8">
      <c r="A1799" s="90"/>
      <c r="B1799" s="91" t="s">
        <v>1215</v>
      </c>
      <c r="C1799" s="92" t="s">
        <v>1007</v>
      </c>
      <c r="D1799" s="93">
        <v>7.7</v>
      </c>
      <c r="E1799" s="94">
        <v>2.5000000000000001E-2</v>
      </c>
      <c r="F1799" s="95">
        <v>0.1925</v>
      </c>
      <c r="G1799" s="95"/>
      <c r="H1799" s="6"/>
    </row>
    <row r="1800" spans="1:8">
      <c r="A1800" s="90"/>
      <c r="B1800" s="91" t="s">
        <v>1216</v>
      </c>
      <c r="C1800" s="92" t="s">
        <v>259</v>
      </c>
      <c r="D1800" s="93">
        <v>0.14000000000000001</v>
      </c>
      <c r="E1800" s="94">
        <v>1.19</v>
      </c>
      <c r="F1800" s="95">
        <v>0.1666</v>
      </c>
      <c r="G1800" s="95"/>
      <c r="H1800" s="6"/>
    </row>
    <row r="1801" spans="1:8">
      <c r="A1801" s="90"/>
      <c r="B1801" s="91" t="s">
        <v>1217</v>
      </c>
      <c r="C1801" s="92" t="s">
        <v>224</v>
      </c>
      <c r="D1801" s="93">
        <v>13.3</v>
      </c>
      <c r="E1801" s="94">
        <v>2.8500000000000001E-2</v>
      </c>
      <c r="F1801" s="95">
        <v>0.37905</v>
      </c>
      <c r="G1801" s="95"/>
      <c r="H1801" s="6"/>
    </row>
    <row r="1802" spans="1:8">
      <c r="A1802" s="90"/>
      <c r="B1802" s="91" t="s">
        <v>1218</v>
      </c>
      <c r="C1802" s="92" t="s">
        <v>224</v>
      </c>
      <c r="D1802" s="93">
        <v>16.73</v>
      </c>
      <c r="E1802" s="94">
        <v>0.17430000000000001</v>
      </c>
      <c r="F1802" s="95">
        <v>2.916039</v>
      </c>
      <c r="G1802" s="95"/>
      <c r="H1802" s="6"/>
    </row>
    <row r="1803" spans="1:8">
      <c r="A1803" s="90"/>
      <c r="B1803" s="91" t="s">
        <v>1285</v>
      </c>
      <c r="C1803" s="92" t="s">
        <v>282</v>
      </c>
      <c r="D1803" s="93">
        <v>5.28</v>
      </c>
      <c r="E1803" s="94">
        <v>1</v>
      </c>
      <c r="F1803" s="95">
        <v>5.28</v>
      </c>
      <c r="G1803" s="95"/>
      <c r="H1803" s="6"/>
    </row>
    <row r="1804" spans="1:8">
      <c r="A1804" s="90" t="s">
        <v>306</v>
      </c>
      <c r="B1804" s="91" t="s">
        <v>307</v>
      </c>
      <c r="C1804" s="92" t="s">
        <v>282</v>
      </c>
      <c r="D1804" s="93">
        <v>43</v>
      </c>
      <c r="E1804" s="94"/>
      <c r="F1804" s="95">
        <v>7.67</v>
      </c>
      <c r="G1804" s="95">
        <v>329.81</v>
      </c>
      <c r="H1804" s="6" t="s">
        <v>671</v>
      </c>
    </row>
    <row r="1805" spans="1:8">
      <c r="A1805" s="90"/>
      <c r="B1805" s="91" t="s">
        <v>1215</v>
      </c>
      <c r="C1805" s="92" t="s">
        <v>1007</v>
      </c>
      <c r="D1805" s="93">
        <v>7.7</v>
      </c>
      <c r="E1805" s="94">
        <v>2.5000000000000001E-2</v>
      </c>
      <c r="F1805" s="95">
        <v>0.1925</v>
      </c>
      <c r="G1805" s="95"/>
      <c r="H1805" s="6"/>
    </row>
    <row r="1806" spans="1:8">
      <c r="A1806" s="90"/>
      <c r="B1806" s="91" t="s">
        <v>1216</v>
      </c>
      <c r="C1806" s="92" t="s">
        <v>259</v>
      </c>
      <c r="D1806" s="93">
        <v>0.14000000000000001</v>
      </c>
      <c r="E1806" s="94">
        <v>0.97</v>
      </c>
      <c r="F1806" s="95">
        <v>0.1358</v>
      </c>
      <c r="G1806" s="95"/>
      <c r="H1806" s="6"/>
    </row>
    <row r="1807" spans="1:8">
      <c r="A1807" s="90"/>
      <c r="B1807" s="91" t="s">
        <v>1217</v>
      </c>
      <c r="C1807" s="92" t="s">
        <v>224</v>
      </c>
      <c r="D1807" s="93">
        <v>13.3</v>
      </c>
      <c r="E1807" s="94">
        <v>2.18E-2</v>
      </c>
      <c r="F1807" s="95">
        <v>0.28993999999999998</v>
      </c>
      <c r="G1807" s="95"/>
      <c r="H1807" s="6"/>
    </row>
    <row r="1808" spans="1:8">
      <c r="A1808" s="90"/>
      <c r="B1808" s="91" t="s">
        <v>1218</v>
      </c>
      <c r="C1808" s="92" t="s">
        <v>224</v>
      </c>
      <c r="D1808" s="93">
        <v>16.73</v>
      </c>
      <c r="E1808" s="94">
        <v>0.13300000000000001</v>
      </c>
      <c r="F1808" s="95">
        <v>2.2250899999999998</v>
      </c>
      <c r="G1808" s="95"/>
      <c r="H1808" s="6"/>
    </row>
    <row r="1809" spans="1:8">
      <c r="A1809" s="90"/>
      <c r="B1809" s="91" t="s">
        <v>1219</v>
      </c>
      <c r="C1809" s="92" t="s">
        <v>282</v>
      </c>
      <c r="D1809" s="93">
        <v>4.8499999999999996</v>
      </c>
      <c r="E1809" s="94">
        <v>1</v>
      </c>
      <c r="F1809" s="95">
        <v>4.8499999999999996</v>
      </c>
      <c r="G1809" s="95"/>
      <c r="H1809" s="6"/>
    </row>
    <row r="1810" spans="1:8">
      <c r="A1810" s="90" t="s">
        <v>310</v>
      </c>
      <c r="B1810" s="91" t="s">
        <v>311</v>
      </c>
      <c r="C1810" s="92" t="s">
        <v>282</v>
      </c>
      <c r="D1810" s="93">
        <v>10</v>
      </c>
      <c r="E1810" s="94"/>
      <c r="F1810" s="95">
        <v>5.93</v>
      </c>
      <c r="G1810" s="95">
        <v>59.3</v>
      </c>
      <c r="H1810" s="6" t="s">
        <v>671</v>
      </c>
    </row>
    <row r="1811" spans="1:8">
      <c r="A1811" s="90"/>
      <c r="B1811" s="91" t="s">
        <v>1215</v>
      </c>
      <c r="C1811" s="92" t="s">
        <v>1007</v>
      </c>
      <c r="D1811" s="93">
        <v>7.7</v>
      </c>
      <c r="E1811" s="94">
        <v>2.5000000000000001E-2</v>
      </c>
      <c r="F1811" s="95">
        <v>0.1925</v>
      </c>
      <c r="G1811" s="95"/>
      <c r="H1811" s="6"/>
    </row>
    <row r="1812" spans="1:8">
      <c r="A1812" s="90"/>
      <c r="B1812" s="91" t="s">
        <v>1216</v>
      </c>
      <c r="C1812" s="92" t="s">
        <v>259</v>
      </c>
      <c r="D1812" s="93">
        <v>0.14000000000000001</v>
      </c>
      <c r="E1812" s="94">
        <v>0.54300000000000004</v>
      </c>
      <c r="F1812" s="95">
        <v>7.6020000000000004E-2</v>
      </c>
      <c r="G1812" s="95"/>
      <c r="H1812" s="6"/>
    </row>
    <row r="1813" spans="1:8">
      <c r="A1813" s="90"/>
      <c r="B1813" s="91" t="s">
        <v>1217</v>
      </c>
      <c r="C1813" s="92" t="s">
        <v>224</v>
      </c>
      <c r="D1813" s="93">
        <v>13.3</v>
      </c>
      <c r="E1813" s="94">
        <v>1.21E-2</v>
      </c>
      <c r="F1813" s="95">
        <v>0.16092999999999999</v>
      </c>
      <c r="G1813" s="95"/>
      <c r="H1813" s="6"/>
    </row>
    <row r="1814" spans="1:8">
      <c r="A1814" s="90"/>
      <c r="B1814" s="91" t="s">
        <v>1218</v>
      </c>
      <c r="C1814" s="92" t="s">
        <v>224</v>
      </c>
      <c r="D1814" s="93">
        <v>16.73</v>
      </c>
      <c r="E1814" s="94">
        <v>7.4300000000000005E-2</v>
      </c>
      <c r="F1814" s="95">
        <v>1.243039</v>
      </c>
      <c r="G1814" s="95"/>
      <c r="H1814" s="6"/>
    </row>
    <row r="1815" spans="1:8">
      <c r="A1815" s="90"/>
      <c r="B1815" s="91" t="s">
        <v>1221</v>
      </c>
      <c r="C1815" s="92" t="s">
        <v>282</v>
      </c>
      <c r="D1815" s="93">
        <v>4.2699999999999996</v>
      </c>
      <c r="E1815" s="94">
        <v>1</v>
      </c>
      <c r="F1815" s="95">
        <v>4.2699999999999996</v>
      </c>
      <c r="G1815" s="95"/>
      <c r="H1815" s="6"/>
    </row>
    <row r="1816" spans="1:8">
      <c r="A1816" s="84"/>
      <c r="B1816" s="85" t="s">
        <v>36</v>
      </c>
      <c r="C1816" s="86"/>
      <c r="D1816" s="87"/>
      <c r="E1816" s="88"/>
      <c r="F1816" s="89"/>
      <c r="G1816" s="89">
        <v>10.74</v>
      </c>
      <c r="H1816" s="5" t="s">
        <v>678</v>
      </c>
    </row>
    <row r="1817" spans="1:8">
      <c r="A1817" s="90" t="s">
        <v>323</v>
      </c>
      <c r="B1817" s="91" t="s">
        <v>324</v>
      </c>
      <c r="C1817" s="92" t="s">
        <v>19</v>
      </c>
      <c r="D1817" s="93">
        <v>3</v>
      </c>
      <c r="E1817" s="94"/>
      <c r="F1817" s="95">
        <v>3.58</v>
      </c>
      <c r="G1817" s="95">
        <v>10.74</v>
      </c>
      <c r="H1817" s="6" t="s">
        <v>678</v>
      </c>
    </row>
    <row r="1818" spans="1:8">
      <c r="A1818" s="90"/>
      <c r="B1818" s="91" t="s">
        <v>1215</v>
      </c>
      <c r="C1818" s="92" t="s">
        <v>1007</v>
      </c>
      <c r="D1818" s="93">
        <v>7.7</v>
      </c>
      <c r="E1818" s="94">
        <v>0.02</v>
      </c>
      <c r="F1818" s="95">
        <v>0.154</v>
      </c>
      <c r="G1818" s="95"/>
      <c r="H1818" s="6"/>
    </row>
    <row r="1819" spans="1:8">
      <c r="A1819" s="90"/>
      <c r="B1819" s="91" t="s">
        <v>915</v>
      </c>
      <c r="C1819" s="92" t="s">
        <v>254</v>
      </c>
      <c r="D1819" s="93">
        <v>4.8600000000000003</v>
      </c>
      <c r="E1819" s="94">
        <v>3.5999999999999997E-2</v>
      </c>
      <c r="F1819" s="95">
        <v>0.17496</v>
      </c>
      <c r="G1819" s="95"/>
      <c r="H1819" s="6"/>
    </row>
    <row r="1820" spans="1:8">
      <c r="A1820" s="90"/>
      <c r="B1820" s="91" t="s">
        <v>1087</v>
      </c>
      <c r="C1820" s="92" t="s">
        <v>1007</v>
      </c>
      <c r="D1820" s="93">
        <v>7.93</v>
      </c>
      <c r="E1820" s="94">
        <v>0.01</v>
      </c>
      <c r="F1820" s="95">
        <v>7.9299999999999995E-2</v>
      </c>
      <c r="G1820" s="95"/>
      <c r="H1820" s="6"/>
    </row>
    <row r="1821" spans="1:8">
      <c r="A1821" s="90"/>
      <c r="B1821" s="91" t="s">
        <v>1226</v>
      </c>
      <c r="C1821" s="92" t="s">
        <v>254</v>
      </c>
      <c r="D1821" s="93">
        <v>10.039999999999999</v>
      </c>
      <c r="E1821" s="94">
        <v>3.2000000000000001E-2</v>
      </c>
      <c r="F1821" s="95">
        <v>0.32128000000000001</v>
      </c>
      <c r="G1821" s="95"/>
      <c r="H1821" s="6"/>
    </row>
    <row r="1822" spans="1:8">
      <c r="A1822" s="90"/>
      <c r="B1822" s="91" t="s">
        <v>1008</v>
      </c>
      <c r="C1822" s="92" t="s">
        <v>224</v>
      </c>
      <c r="D1822" s="93">
        <v>16.73</v>
      </c>
      <c r="E1822" s="94">
        <v>0.1</v>
      </c>
      <c r="F1822" s="95">
        <v>1.673</v>
      </c>
      <c r="G1822" s="95"/>
      <c r="H1822" s="6"/>
    </row>
    <row r="1823" spans="1:8">
      <c r="A1823" s="90"/>
      <c r="B1823" s="91" t="s">
        <v>1009</v>
      </c>
      <c r="C1823" s="92" t="s">
        <v>224</v>
      </c>
      <c r="D1823" s="93">
        <v>12.04</v>
      </c>
      <c r="E1823" s="94">
        <v>0.1</v>
      </c>
      <c r="F1823" s="95">
        <v>1.204</v>
      </c>
      <c r="G1823" s="95"/>
      <c r="H1823" s="6"/>
    </row>
    <row r="1824" spans="1:8">
      <c r="A1824" s="78"/>
      <c r="B1824" s="79" t="s">
        <v>679</v>
      </c>
      <c r="C1824" s="80"/>
      <c r="D1824" s="81"/>
      <c r="E1824" s="82"/>
      <c r="F1824" s="83"/>
      <c r="G1824" s="83">
        <v>43031.21</v>
      </c>
      <c r="H1824" s="4" t="s">
        <v>680</v>
      </c>
    </row>
    <row r="1825" spans="1:8">
      <c r="A1825" s="96"/>
      <c r="B1825" s="97" t="s">
        <v>162</v>
      </c>
      <c r="C1825" s="98"/>
      <c r="D1825" s="99"/>
      <c r="E1825" s="100"/>
      <c r="F1825" s="101"/>
      <c r="G1825" s="101">
        <v>42109.15</v>
      </c>
      <c r="H1825" s="7" t="s">
        <v>681</v>
      </c>
    </row>
    <row r="1826" spans="1:8">
      <c r="A1826" s="84"/>
      <c r="B1826" s="85" t="s">
        <v>278</v>
      </c>
      <c r="C1826" s="86"/>
      <c r="D1826" s="87"/>
      <c r="E1826" s="88"/>
      <c r="F1826" s="89"/>
      <c r="G1826" s="89">
        <v>24201.73</v>
      </c>
      <c r="H1826" s="5" t="s">
        <v>682</v>
      </c>
    </row>
    <row r="1827" spans="1:8">
      <c r="A1827" s="90" t="s">
        <v>683</v>
      </c>
      <c r="B1827" s="91" t="s">
        <v>684</v>
      </c>
      <c r="C1827" s="92" t="s">
        <v>19</v>
      </c>
      <c r="D1827" s="93">
        <v>2.5</v>
      </c>
      <c r="E1827" s="94"/>
      <c r="F1827" s="95">
        <v>66.25</v>
      </c>
      <c r="G1827" s="95">
        <v>165.62</v>
      </c>
      <c r="H1827" s="6" t="s">
        <v>682</v>
      </c>
    </row>
    <row r="1828" spans="1:8">
      <c r="A1828" s="90"/>
      <c r="B1828" s="91" t="s">
        <v>1375</v>
      </c>
      <c r="C1828" s="92" t="s">
        <v>918</v>
      </c>
      <c r="D1828" s="93">
        <v>49.25</v>
      </c>
      <c r="E1828" s="94">
        <v>1</v>
      </c>
      <c r="F1828" s="95">
        <v>49.25</v>
      </c>
      <c r="G1828" s="95"/>
      <c r="H1828" s="6"/>
    </row>
    <row r="1829" spans="1:8">
      <c r="A1829" s="90"/>
      <c r="B1829" s="91" t="s">
        <v>1376</v>
      </c>
      <c r="C1829" s="92" t="s">
        <v>1007</v>
      </c>
      <c r="D1829" s="93">
        <v>4.17</v>
      </c>
      <c r="E1829" s="94">
        <v>1.5</v>
      </c>
      <c r="F1829" s="95">
        <v>6.2549999999999999</v>
      </c>
      <c r="G1829" s="95"/>
      <c r="H1829" s="6"/>
    </row>
    <row r="1830" spans="1:8">
      <c r="A1830" s="90"/>
      <c r="B1830" s="91" t="s">
        <v>1009</v>
      </c>
      <c r="C1830" s="92" t="s">
        <v>224</v>
      </c>
      <c r="D1830" s="93">
        <v>12.04</v>
      </c>
      <c r="E1830" s="94">
        <v>0.4</v>
      </c>
      <c r="F1830" s="95">
        <v>4.8159999999999998</v>
      </c>
      <c r="G1830" s="95"/>
      <c r="H1830" s="6"/>
    </row>
    <row r="1831" spans="1:8">
      <c r="A1831" s="90"/>
      <c r="B1831" s="91" t="s">
        <v>1377</v>
      </c>
      <c r="C1831" s="92" t="s">
        <v>224</v>
      </c>
      <c r="D1831" s="93">
        <v>14.85</v>
      </c>
      <c r="E1831" s="94">
        <v>0.4</v>
      </c>
      <c r="F1831" s="95">
        <v>5.94</v>
      </c>
      <c r="G1831" s="95"/>
      <c r="H1831" s="6"/>
    </row>
    <row r="1832" spans="1:8">
      <c r="A1832" s="90" t="s">
        <v>685</v>
      </c>
      <c r="B1832" s="91" t="s">
        <v>686</v>
      </c>
      <c r="C1832" s="92" t="s">
        <v>19</v>
      </c>
      <c r="D1832" s="93">
        <v>2.5</v>
      </c>
      <c r="E1832" s="94"/>
      <c r="F1832" s="95">
        <v>416.85</v>
      </c>
      <c r="G1832" s="95">
        <v>1042.1199999999999</v>
      </c>
      <c r="H1832" s="6" t="s">
        <v>682</v>
      </c>
    </row>
    <row r="1833" spans="1:8">
      <c r="A1833" s="90"/>
      <c r="B1833" s="91" t="s">
        <v>1378</v>
      </c>
      <c r="C1833" s="92" t="s">
        <v>259</v>
      </c>
      <c r="D1833" s="93">
        <v>109.9</v>
      </c>
      <c r="E1833" s="94">
        <v>2.778</v>
      </c>
      <c r="F1833" s="95">
        <v>305.30220000000003</v>
      </c>
      <c r="G1833" s="95"/>
      <c r="H1833" s="6"/>
    </row>
    <row r="1834" spans="1:8">
      <c r="A1834" s="90"/>
      <c r="B1834" s="91" t="s">
        <v>1067</v>
      </c>
      <c r="C1834" s="92" t="s">
        <v>224</v>
      </c>
      <c r="D1834" s="93">
        <v>16.84</v>
      </c>
      <c r="E1834" s="94">
        <v>4.5810000000000004</v>
      </c>
      <c r="F1834" s="95">
        <v>77.144040000000004</v>
      </c>
      <c r="G1834" s="95"/>
      <c r="H1834" s="6"/>
    </row>
    <row r="1835" spans="1:8">
      <c r="A1835" s="90"/>
      <c r="B1835" s="91" t="s">
        <v>1009</v>
      </c>
      <c r="C1835" s="92" t="s">
        <v>224</v>
      </c>
      <c r="D1835" s="93">
        <v>12.04</v>
      </c>
      <c r="E1835" s="94">
        <v>2.2909999999999999</v>
      </c>
      <c r="F1835" s="95">
        <v>27.583639999999999</v>
      </c>
      <c r="G1835" s="95"/>
      <c r="H1835" s="6"/>
    </row>
    <row r="1836" spans="1:8">
      <c r="A1836" s="90"/>
      <c r="B1836" s="91" t="s">
        <v>1249</v>
      </c>
      <c r="C1836" s="92" t="s">
        <v>47</v>
      </c>
      <c r="D1836" s="93">
        <v>325.61</v>
      </c>
      <c r="E1836" s="94">
        <v>2.1000000000000001E-2</v>
      </c>
      <c r="F1836" s="95">
        <v>6.8378100000000002</v>
      </c>
      <c r="G1836" s="95"/>
      <c r="H1836" s="6"/>
    </row>
    <row r="1837" spans="1:8">
      <c r="A1837" s="90" t="s">
        <v>687</v>
      </c>
      <c r="B1837" s="91" t="s">
        <v>688</v>
      </c>
      <c r="C1837" s="92" t="s">
        <v>19</v>
      </c>
      <c r="D1837" s="93">
        <v>15.5</v>
      </c>
      <c r="E1837" s="94"/>
      <c r="F1837" s="95">
        <v>31</v>
      </c>
      <c r="G1837" s="95">
        <v>480.5</v>
      </c>
      <c r="H1837" s="6" t="s">
        <v>682</v>
      </c>
    </row>
    <row r="1838" spans="1:8">
      <c r="A1838" s="90"/>
      <c r="B1838" s="91" t="s">
        <v>1379</v>
      </c>
      <c r="C1838" s="92" t="s">
        <v>918</v>
      </c>
      <c r="D1838" s="93">
        <v>21.4</v>
      </c>
      <c r="E1838" s="94">
        <v>1.06</v>
      </c>
      <c r="F1838" s="95">
        <v>22.684000000000001</v>
      </c>
      <c r="G1838" s="95"/>
      <c r="H1838" s="6"/>
    </row>
    <row r="1839" spans="1:8">
      <c r="A1839" s="90"/>
      <c r="B1839" s="91" t="s">
        <v>1380</v>
      </c>
      <c r="C1839" s="92" t="s">
        <v>1007</v>
      </c>
      <c r="D1839" s="93">
        <v>0.44</v>
      </c>
      <c r="E1839" s="94">
        <v>4.8600000000000003</v>
      </c>
      <c r="F1839" s="95">
        <v>2.1383999999999999</v>
      </c>
      <c r="G1839" s="95"/>
      <c r="H1839" s="6"/>
    </row>
    <row r="1840" spans="1:8">
      <c r="A1840" s="90"/>
      <c r="B1840" s="91" t="s">
        <v>1381</v>
      </c>
      <c r="C1840" s="92" t="s">
        <v>1007</v>
      </c>
      <c r="D1840" s="93">
        <v>2.8</v>
      </c>
      <c r="E1840" s="94">
        <v>0.24</v>
      </c>
      <c r="F1840" s="95">
        <v>0.67200000000000004</v>
      </c>
      <c r="G1840" s="95"/>
      <c r="H1840" s="6"/>
    </row>
    <row r="1841" spans="1:8">
      <c r="A1841" s="90"/>
      <c r="B1841" s="91" t="s">
        <v>1382</v>
      </c>
      <c r="C1841" s="92" t="s">
        <v>224</v>
      </c>
      <c r="D1841" s="93">
        <v>15.5</v>
      </c>
      <c r="E1841" s="94">
        <v>0.24</v>
      </c>
      <c r="F1841" s="95">
        <v>3.72</v>
      </c>
      <c r="G1841" s="95"/>
      <c r="H1841" s="6"/>
    </row>
    <row r="1842" spans="1:8">
      <c r="A1842" s="90"/>
      <c r="B1842" s="91" t="s">
        <v>1009</v>
      </c>
      <c r="C1842" s="92" t="s">
        <v>224</v>
      </c>
      <c r="D1842" s="93">
        <v>12.04</v>
      </c>
      <c r="E1842" s="94">
        <v>0.15</v>
      </c>
      <c r="F1842" s="95">
        <v>1.806</v>
      </c>
      <c r="G1842" s="95"/>
      <c r="H1842" s="6"/>
    </row>
    <row r="1843" spans="1:8">
      <c r="A1843" s="90" t="s">
        <v>689</v>
      </c>
      <c r="B1843" s="91" t="s">
        <v>690</v>
      </c>
      <c r="C1843" s="92" t="s">
        <v>19</v>
      </c>
      <c r="D1843" s="93">
        <v>199</v>
      </c>
      <c r="E1843" s="94"/>
      <c r="F1843" s="95">
        <v>31.21</v>
      </c>
      <c r="G1843" s="95">
        <v>6210.79</v>
      </c>
      <c r="H1843" s="6" t="s">
        <v>682</v>
      </c>
    </row>
    <row r="1844" spans="1:8">
      <c r="A1844" s="90"/>
      <c r="B1844" s="91" t="s">
        <v>1063</v>
      </c>
      <c r="C1844" s="92" t="s">
        <v>1007</v>
      </c>
      <c r="D1844" s="93">
        <v>0.35</v>
      </c>
      <c r="E1844" s="94">
        <v>1</v>
      </c>
      <c r="F1844" s="95">
        <v>0.35</v>
      </c>
      <c r="G1844" s="95"/>
      <c r="H1844" s="6"/>
    </row>
    <row r="1845" spans="1:8">
      <c r="A1845" s="90"/>
      <c r="B1845" s="91" t="s">
        <v>1067</v>
      </c>
      <c r="C1845" s="92" t="s">
        <v>224</v>
      </c>
      <c r="D1845" s="93">
        <v>16.84</v>
      </c>
      <c r="E1845" s="94">
        <v>0.9</v>
      </c>
      <c r="F1845" s="95">
        <v>15.156000000000001</v>
      </c>
      <c r="G1845" s="95"/>
      <c r="H1845" s="6"/>
    </row>
    <row r="1846" spans="1:8">
      <c r="A1846" s="90"/>
      <c r="B1846" s="91" t="s">
        <v>1009</v>
      </c>
      <c r="C1846" s="92" t="s">
        <v>224</v>
      </c>
      <c r="D1846" s="93">
        <v>12.04</v>
      </c>
      <c r="E1846" s="94">
        <v>0.9</v>
      </c>
      <c r="F1846" s="95">
        <v>10.836</v>
      </c>
      <c r="G1846" s="95"/>
      <c r="H1846" s="6"/>
    </row>
    <row r="1847" spans="1:8">
      <c r="A1847" s="90"/>
      <c r="B1847" s="91" t="s">
        <v>1249</v>
      </c>
      <c r="C1847" s="92" t="s">
        <v>47</v>
      </c>
      <c r="D1847" s="93">
        <v>325.61</v>
      </c>
      <c r="E1847" s="94">
        <v>1.4999999999999999E-2</v>
      </c>
      <c r="F1847" s="95">
        <v>4.88415</v>
      </c>
      <c r="G1847" s="95"/>
      <c r="H1847" s="6"/>
    </row>
    <row r="1848" spans="1:8">
      <c r="A1848" s="90" t="s">
        <v>691</v>
      </c>
      <c r="B1848" s="91" t="s">
        <v>692</v>
      </c>
      <c r="C1848" s="92" t="s">
        <v>28</v>
      </c>
      <c r="D1848" s="93">
        <v>2</v>
      </c>
      <c r="E1848" s="94"/>
      <c r="F1848" s="95">
        <v>275.93</v>
      </c>
      <c r="G1848" s="95">
        <v>551.86</v>
      </c>
      <c r="H1848" s="6" t="s">
        <v>682</v>
      </c>
    </row>
    <row r="1849" spans="1:8">
      <c r="A1849" s="90"/>
      <c r="B1849" s="91" t="s">
        <v>1383</v>
      </c>
      <c r="C1849" s="92" t="s">
        <v>259</v>
      </c>
      <c r="D1849" s="93">
        <v>31.37</v>
      </c>
      <c r="E1849" s="94">
        <v>3</v>
      </c>
      <c r="F1849" s="95">
        <v>94.11</v>
      </c>
      <c r="G1849" s="95"/>
      <c r="H1849" s="6"/>
    </row>
    <row r="1850" spans="1:8">
      <c r="A1850" s="90"/>
      <c r="B1850" s="91" t="s">
        <v>1384</v>
      </c>
      <c r="C1850" s="92" t="s">
        <v>259</v>
      </c>
      <c r="D1850" s="93">
        <v>152.11000000000001</v>
      </c>
      <c r="E1850" s="94">
        <v>1</v>
      </c>
      <c r="F1850" s="95">
        <v>152.11000000000001</v>
      </c>
      <c r="G1850" s="95"/>
      <c r="H1850" s="6"/>
    </row>
    <row r="1851" spans="1:8">
      <c r="A1851" s="90"/>
      <c r="B1851" s="91" t="s">
        <v>1385</v>
      </c>
      <c r="C1851" s="92" t="s">
        <v>259</v>
      </c>
      <c r="D1851" s="93">
        <v>0.04</v>
      </c>
      <c r="E1851" s="94">
        <v>19.8</v>
      </c>
      <c r="F1851" s="95">
        <v>0.79200000000000004</v>
      </c>
      <c r="G1851" s="95"/>
      <c r="H1851" s="6"/>
    </row>
    <row r="1852" spans="1:8">
      <c r="A1852" s="90"/>
      <c r="B1852" s="91" t="s">
        <v>1386</v>
      </c>
      <c r="C1852" s="92" t="s">
        <v>224</v>
      </c>
      <c r="D1852" s="93">
        <v>16.55</v>
      </c>
      <c r="E1852" s="94">
        <v>1.282</v>
      </c>
      <c r="F1852" s="95">
        <v>21.217099999999999</v>
      </c>
      <c r="G1852" s="95"/>
      <c r="H1852" s="6"/>
    </row>
    <row r="1853" spans="1:8">
      <c r="A1853" s="90"/>
      <c r="B1853" s="91" t="s">
        <v>1009</v>
      </c>
      <c r="C1853" s="92" t="s">
        <v>224</v>
      </c>
      <c r="D1853" s="93">
        <v>12.04</v>
      </c>
      <c r="E1853" s="94">
        <v>0.64100000000000001</v>
      </c>
      <c r="F1853" s="95">
        <v>7.7176400000000003</v>
      </c>
      <c r="G1853" s="95"/>
      <c r="H1853" s="6"/>
    </row>
    <row r="1854" spans="1:8">
      <c r="A1854" s="90" t="s">
        <v>693</v>
      </c>
      <c r="B1854" s="91" t="s">
        <v>694</v>
      </c>
      <c r="C1854" s="92" t="s">
        <v>28</v>
      </c>
      <c r="D1854" s="93">
        <v>2</v>
      </c>
      <c r="E1854" s="94"/>
      <c r="F1854" s="95">
        <v>293.85000000000002</v>
      </c>
      <c r="G1854" s="95">
        <v>587.70000000000005</v>
      </c>
      <c r="H1854" s="6" t="s">
        <v>682</v>
      </c>
    </row>
    <row r="1855" spans="1:8">
      <c r="A1855" s="90"/>
      <c r="B1855" s="91" t="s">
        <v>1383</v>
      </c>
      <c r="C1855" s="92" t="s">
        <v>259</v>
      </c>
      <c r="D1855" s="93">
        <v>31.37</v>
      </c>
      <c r="E1855" s="94">
        <v>3</v>
      </c>
      <c r="F1855" s="95">
        <v>94.11</v>
      </c>
      <c r="G1855" s="95"/>
      <c r="H1855" s="6"/>
    </row>
    <row r="1856" spans="1:8">
      <c r="A1856" s="90"/>
      <c r="B1856" s="91" t="s">
        <v>1387</v>
      </c>
      <c r="C1856" s="92" t="s">
        <v>259</v>
      </c>
      <c r="D1856" s="93">
        <v>164.07</v>
      </c>
      <c r="E1856" s="94">
        <v>1</v>
      </c>
      <c r="F1856" s="95">
        <v>164.07</v>
      </c>
      <c r="G1856" s="95"/>
      <c r="H1856" s="6"/>
    </row>
    <row r="1857" spans="1:8">
      <c r="A1857" s="90"/>
      <c r="B1857" s="91" t="s">
        <v>1385</v>
      </c>
      <c r="C1857" s="92" t="s">
        <v>259</v>
      </c>
      <c r="D1857" s="93">
        <v>0.04</v>
      </c>
      <c r="E1857" s="94">
        <v>19.8</v>
      </c>
      <c r="F1857" s="95">
        <v>0.79200000000000004</v>
      </c>
      <c r="G1857" s="95"/>
      <c r="H1857" s="6"/>
    </row>
    <row r="1858" spans="1:8">
      <c r="A1858" s="90"/>
      <c r="B1858" s="91" t="s">
        <v>1386</v>
      </c>
      <c r="C1858" s="92" t="s">
        <v>224</v>
      </c>
      <c r="D1858" s="93">
        <v>16.55</v>
      </c>
      <c r="E1858" s="94">
        <v>1.546</v>
      </c>
      <c r="F1858" s="95">
        <v>25.586300000000001</v>
      </c>
      <c r="G1858" s="95"/>
      <c r="H1858" s="6"/>
    </row>
    <row r="1859" spans="1:8">
      <c r="A1859" s="90"/>
      <c r="B1859" s="91" t="s">
        <v>1009</v>
      </c>
      <c r="C1859" s="92" t="s">
        <v>224</v>
      </c>
      <c r="D1859" s="93">
        <v>12.04</v>
      </c>
      <c r="E1859" s="94">
        <v>0.77300000000000002</v>
      </c>
      <c r="F1859" s="95">
        <v>9.3069199999999999</v>
      </c>
      <c r="G1859" s="95"/>
      <c r="H1859" s="6"/>
    </row>
    <row r="1860" spans="1:8">
      <c r="A1860" s="90" t="s">
        <v>695</v>
      </c>
      <c r="B1860" s="91" t="s">
        <v>696</v>
      </c>
      <c r="C1860" s="92" t="s">
        <v>19</v>
      </c>
      <c r="D1860" s="93">
        <v>2</v>
      </c>
      <c r="E1860" s="94"/>
      <c r="F1860" s="95">
        <v>759.8</v>
      </c>
      <c r="G1860" s="95">
        <v>1519.6</v>
      </c>
      <c r="H1860" s="6" t="s">
        <v>682</v>
      </c>
    </row>
    <row r="1861" spans="1:8">
      <c r="A1861" s="90"/>
      <c r="B1861" s="91" t="s">
        <v>1355</v>
      </c>
      <c r="C1861" s="92" t="s">
        <v>1356</v>
      </c>
      <c r="D1861" s="93">
        <v>28.81</v>
      </c>
      <c r="E1861" s="94">
        <v>0.88290000000000002</v>
      </c>
      <c r="F1861" s="95">
        <v>25.436349</v>
      </c>
      <c r="G1861" s="95"/>
      <c r="H1861" s="6"/>
    </row>
    <row r="1862" spans="1:8">
      <c r="A1862" s="90"/>
      <c r="B1862" s="91" t="s">
        <v>1388</v>
      </c>
      <c r="C1862" s="92" t="s">
        <v>918</v>
      </c>
      <c r="D1862" s="93">
        <v>599.57000000000005</v>
      </c>
      <c r="E1862" s="94">
        <v>1</v>
      </c>
      <c r="F1862" s="95">
        <v>599.57000000000005</v>
      </c>
      <c r="G1862" s="95"/>
      <c r="H1862" s="6"/>
    </row>
    <row r="1863" spans="1:8">
      <c r="A1863" s="90"/>
      <c r="B1863" s="91" t="s">
        <v>1357</v>
      </c>
      <c r="C1863" s="92" t="s">
        <v>259</v>
      </c>
      <c r="D1863" s="93">
        <v>0.3</v>
      </c>
      <c r="E1863" s="94">
        <v>4.8166000000000002</v>
      </c>
      <c r="F1863" s="95">
        <v>1.4449799999999999</v>
      </c>
      <c r="G1863" s="95"/>
      <c r="H1863" s="6"/>
    </row>
    <row r="1864" spans="1:8">
      <c r="A1864" s="90"/>
      <c r="B1864" s="91" t="s">
        <v>1359</v>
      </c>
      <c r="C1864" s="92" t="s">
        <v>254</v>
      </c>
      <c r="D1864" s="93">
        <v>18.28</v>
      </c>
      <c r="E1864" s="94">
        <v>6.8503999999999996</v>
      </c>
      <c r="F1864" s="95">
        <v>125.225312</v>
      </c>
      <c r="G1864" s="95"/>
      <c r="H1864" s="6"/>
    </row>
    <row r="1865" spans="1:8">
      <c r="A1865" s="90"/>
      <c r="B1865" s="91" t="s">
        <v>1067</v>
      </c>
      <c r="C1865" s="92" t="s">
        <v>224</v>
      </c>
      <c r="D1865" s="93">
        <v>16.84</v>
      </c>
      <c r="E1865" s="94">
        <v>0.35630000000000001</v>
      </c>
      <c r="F1865" s="95">
        <v>6.0000920000000004</v>
      </c>
      <c r="G1865" s="95"/>
      <c r="H1865" s="6"/>
    </row>
    <row r="1866" spans="1:8">
      <c r="A1866" s="90"/>
      <c r="B1866" s="91" t="s">
        <v>1009</v>
      </c>
      <c r="C1866" s="92" t="s">
        <v>224</v>
      </c>
      <c r="D1866" s="93">
        <v>12.04</v>
      </c>
      <c r="E1866" s="94">
        <v>0.1779</v>
      </c>
      <c r="F1866" s="95">
        <v>2.1419160000000002</v>
      </c>
      <c r="G1866" s="95"/>
      <c r="H1866" s="6"/>
    </row>
    <row r="1867" spans="1:8">
      <c r="A1867" s="90" t="s">
        <v>697</v>
      </c>
      <c r="B1867" s="91" t="s">
        <v>698</v>
      </c>
      <c r="C1867" s="92" t="s">
        <v>19</v>
      </c>
      <c r="D1867" s="93">
        <v>39</v>
      </c>
      <c r="E1867" s="94"/>
      <c r="F1867" s="95">
        <v>51.64</v>
      </c>
      <c r="G1867" s="95">
        <v>2013.96</v>
      </c>
      <c r="H1867" s="6" t="s">
        <v>682</v>
      </c>
    </row>
    <row r="1868" spans="1:8">
      <c r="A1868" s="90"/>
      <c r="B1868" s="91" t="s">
        <v>1389</v>
      </c>
      <c r="C1868" s="92" t="s">
        <v>918</v>
      </c>
      <c r="D1868" s="93">
        <v>35.49</v>
      </c>
      <c r="E1868" s="94">
        <v>1.05</v>
      </c>
      <c r="F1868" s="95">
        <v>37.264499999999998</v>
      </c>
      <c r="G1868" s="95"/>
      <c r="H1868" s="6"/>
    </row>
    <row r="1869" spans="1:8">
      <c r="A1869" s="90"/>
      <c r="B1869" s="91" t="s">
        <v>1380</v>
      </c>
      <c r="C1869" s="92" t="s">
        <v>1007</v>
      </c>
      <c r="D1869" s="93">
        <v>0.44</v>
      </c>
      <c r="E1869" s="94">
        <v>4.8600000000000003</v>
      </c>
      <c r="F1869" s="95">
        <v>2.1383999999999999</v>
      </c>
      <c r="G1869" s="95"/>
      <c r="H1869" s="6"/>
    </row>
    <row r="1870" spans="1:8">
      <c r="A1870" s="90"/>
      <c r="B1870" s="91" t="s">
        <v>1381</v>
      </c>
      <c r="C1870" s="92" t="s">
        <v>1007</v>
      </c>
      <c r="D1870" s="93">
        <v>2.8</v>
      </c>
      <c r="E1870" s="94">
        <v>0.42</v>
      </c>
      <c r="F1870" s="95">
        <v>1.1759999999999999</v>
      </c>
      <c r="G1870" s="95"/>
      <c r="H1870" s="6"/>
    </row>
    <row r="1871" spans="1:8">
      <c r="A1871" s="90"/>
      <c r="B1871" s="91" t="s">
        <v>1382</v>
      </c>
      <c r="C1871" s="92" t="s">
        <v>224</v>
      </c>
      <c r="D1871" s="93">
        <v>15.5</v>
      </c>
      <c r="E1871" s="94">
        <v>0.49</v>
      </c>
      <c r="F1871" s="95">
        <v>7.5949999999999998</v>
      </c>
      <c r="G1871" s="95"/>
      <c r="H1871" s="6"/>
    </row>
    <row r="1872" spans="1:8">
      <c r="A1872" s="90"/>
      <c r="B1872" s="91" t="s">
        <v>1009</v>
      </c>
      <c r="C1872" s="92" t="s">
        <v>224</v>
      </c>
      <c r="D1872" s="93">
        <v>12.04</v>
      </c>
      <c r="E1872" s="94">
        <v>0.28999999999999998</v>
      </c>
      <c r="F1872" s="95">
        <v>3.4916</v>
      </c>
      <c r="G1872" s="95"/>
      <c r="H1872" s="6"/>
    </row>
    <row r="1873" spans="1:8">
      <c r="A1873" s="90" t="s">
        <v>658</v>
      </c>
      <c r="B1873" s="91" t="s">
        <v>659</v>
      </c>
      <c r="C1873" s="92" t="s">
        <v>19</v>
      </c>
      <c r="D1873" s="93">
        <v>173</v>
      </c>
      <c r="E1873" s="94"/>
      <c r="F1873" s="95">
        <v>9.0299999999999994</v>
      </c>
      <c r="G1873" s="95">
        <v>1562.19</v>
      </c>
      <c r="H1873" s="6" t="s">
        <v>682</v>
      </c>
    </row>
    <row r="1874" spans="1:8">
      <c r="A1874" s="90"/>
      <c r="B1874" s="91" t="s">
        <v>1360</v>
      </c>
      <c r="C1874" s="92" t="s">
        <v>1199</v>
      </c>
      <c r="D1874" s="93">
        <v>15.37</v>
      </c>
      <c r="E1874" s="94">
        <v>0.33</v>
      </c>
      <c r="F1874" s="95">
        <v>5.0720999999999998</v>
      </c>
      <c r="G1874" s="95"/>
      <c r="H1874" s="6"/>
    </row>
    <row r="1875" spans="1:8">
      <c r="A1875" s="90"/>
      <c r="B1875" s="91" t="s">
        <v>1321</v>
      </c>
      <c r="C1875" s="92" t="s">
        <v>224</v>
      </c>
      <c r="D1875" s="93">
        <v>16.77</v>
      </c>
      <c r="E1875" s="94">
        <v>0.187</v>
      </c>
      <c r="F1875" s="95">
        <v>3.1359900000000001</v>
      </c>
      <c r="G1875" s="95"/>
      <c r="H1875" s="6"/>
    </row>
    <row r="1876" spans="1:8">
      <c r="A1876" s="90"/>
      <c r="B1876" s="91" t="s">
        <v>1009</v>
      </c>
      <c r="C1876" s="92" t="s">
        <v>224</v>
      </c>
      <c r="D1876" s="93">
        <v>12.04</v>
      </c>
      <c r="E1876" s="94">
        <v>6.9000000000000006E-2</v>
      </c>
      <c r="F1876" s="95">
        <v>0.83076000000000005</v>
      </c>
      <c r="G1876" s="95"/>
      <c r="H1876" s="6"/>
    </row>
    <row r="1877" spans="1:8">
      <c r="A1877" s="90" t="s">
        <v>668</v>
      </c>
      <c r="B1877" s="91" t="s">
        <v>669</v>
      </c>
      <c r="C1877" s="92" t="s">
        <v>19</v>
      </c>
      <c r="D1877" s="93">
        <v>25.5</v>
      </c>
      <c r="E1877" s="94"/>
      <c r="F1877" s="95">
        <v>10.23</v>
      </c>
      <c r="G1877" s="95">
        <v>260.86</v>
      </c>
      <c r="H1877" s="6" t="s">
        <v>682</v>
      </c>
    </row>
    <row r="1878" spans="1:8">
      <c r="A1878" s="90"/>
      <c r="B1878" s="91" t="s">
        <v>1360</v>
      </c>
      <c r="C1878" s="92" t="s">
        <v>1199</v>
      </c>
      <c r="D1878" s="93">
        <v>15.37</v>
      </c>
      <c r="E1878" s="94">
        <v>0.33</v>
      </c>
      <c r="F1878" s="95">
        <v>5.0720999999999998</v>
      </c>
      <c r="G1878" s="95"/>
      <c r="H1878" s="6"/>
    </row>
    <row r="1879" spans="1:8">
      <c r="A1879" s="90"/>
      <c r="B1879" s="91" t="s">
        <v>1321</v>
      </c>
      <c r="C1879" s="92" t="s">
        <v>224</v>
      </c>
      <c r="D1879" s="93">
        <v>16.77</v>
      </c>
      <c r="E1879" s="94">
        <v>0.24399999999999999</v>
      </c>
      <c r="F1879" s="95">
        <v>4.0918799999999997</v>
      </c>
      <c r="G1879" s="95"/>
      <c r="H1879" s="6"/>
    </row>
    <row r="1880" spans="1:8">
      <c r="A1880" s="90"/>
      <c r="B1880" s="91" t="s">
        <v>1009</v>
      </c>
      <c r="C1880" s="92" t="s">
        <v>224</v>
      </c>
      <c r="D1880" s="93">
        <v>12.04</v>
      </c>
      <c r="E1880" s="94">
        <v>8.8999999999999996E-2</v>
      </c>
      <c r="F1880" s="95">
        <v>1.0715600000000001</v>
      </c>
      <c r="G1880" s="95"/>
      <c r="H1880" s="6"/>
    </row>
    <row r="1881" spans="1:8">
      <c r="A1881" s="90" t="s">
        <v>699</v>
      </c>
      <c r="B1881" s="91" t="s">
        <v>700</v>
      </c>
      <c r="C1881" s="92" t="s">
        <v>19</v>
      </c>
      <c r="D1881" s="93">
        <v>47.5</v>
      </c>
      <c r="E1881" s="94"/>
      <c r="F1881" s="95">
        <v>67.209999999999994</v>
      </c>
      <c r="G1881" s="95">
        <v>3192.48</v>
      </c>
      <c r="H1881" s="6" t="s">
        <v>682</v>
      </c>
    </row>
    <row r="1882" spans="1:8">
      <c r="A1882" s="90"/>
      <c r="B1882" s="91" t="s">
        <v>1390</v>
      </c>
      <c r="C1882" s="92" t="s">
        <v>912</v>
      </c>
      <c r="D1882" s="93">
        <v>0.13</v>
      </c>
      <c r="E1882" s="94">
        <v>0.94</v>
      </c>
      <c r="F1882" s="95">
        <v>0.1222</v>
      </c>
      <c r="G1882" s="95"/>
      <c r="H1882" s="6"/>
    </row>
    <row r="1883" spans="1:8">
      <c r="A1883" s="90"/>
      <c r="B1883" s="91" t="s">
        <v>1391</v>
      </c>
      <c r="C1883" s="92" t="s">
        <v>259</v>
      </c>
      <c r="D1883" s="93">
        <v>1.62</v>
      </c>
      <c r="E1883" s="94">
        <v>0.31</v>
      </c>
      <c r="F1883" s="95">
        <v>0.50219999999999998</v>
      </c>
      <c r="G1883" s="95"/>
      <c r="H1883" s="6"/>
    </row>
    <row r="1884" spans="1:8">
      <c r="A1884" s="90"/>
      <c r="B1884" s="91" t="s">
        <v>1392</v>
      </c>
      <c r="C1884" s="92" t="s">
        <v>259</v>
      </c>
      <c r="D1884" s="93">
        <v>263.79000000000002</v>
      </c>
      <c r="E1884" s="94">
        <v>0.20399999999999999</v>
      </c>
      <c r="F1884" s="95">
        <v>53.813160000000003</v>
      </c>
      <c r="G1884" s="95"/>
      <c r="H1884" s="6"/>
    </row>
    <row r="1885" spans="1:8">
      <c r="A1885" s="90"/>
      <c r="B1885" s="91" t="s">
        <v>1393</v>
      </c>
      <c r="C1885" s="92" t="s">
        <v>259</v>
      </c>
      <c r="D1885" s="93">
        <v>1.41</v>
      </c>
      <c r="E1885" s="94">
        <v>0.94</v>
      </c>
      <c r="F1885" s="95">
        <v>1.3253999999999999</v>
      </c>
      <c r="G1885" s="95"/>
      <c r="H1885" s="6"/>
    </row>
    <row r="1886" spans="1:8">
      <c r="A1886" s="90"/>
      <c r="B1886" s="91" t="s">
        <v>1009</v>
      </c>
      <c r="C1886" s="92" t="s">
        <v>224</v>
      </c>
      <c r="D1886" s="93">
        <v>12.04</v>
      </c>
      <c r="E1886" s="94">
        <v>0.246</v>
      </c>
      <c r="F1886" s="95">
        <v>2.96184</v>
      </c>
      <c r="G1886" s="95"/>
      <c r="H1886" s="6"/>
    </row>
    <row r="1887" spans="1:8">
      <c r="A1887" s="90"/>
      <c r="B1887" s="91" t="s">
        <v>1394</v>
      </c>
      <c r="C1887" s="92" t="s">
        <v>224</v>
      </c>
      <c r="D1887" s="93">
        <v>14.86</v>
      </c>
      <c r="E1887" s="94">
        <v>0.13900000000000001</v>
      </c>
      <c r="F1887" s="95">
        <v>2.0655399999999999</v>
      </c>
      <c r="G1887" s="95"/>
      <c r="H1887" s="6"/>
    </row>
    <row r="1888" spans="1:8">
      <c r="A1888" s="90"/>
      <c r="B1888" s="91" t="s">
        <v>1395</v>
      </c>
      <c r="C1888" s="92" t="s">
        <v>1023</v>
      </c>
      <c r="D1888" s="93">
        <v>313.23</v>
      </c>
      <c r="E1888" s="94">
        <v>1.49E-2</v>
      </c>
      <c r="F1888" s="95">
        <v>4.6671269999999998</v>
      </c>
      <c r="G1888" s="95"/>
      <c r="H1888" s="6"/>
    </row>
    <row r="1889" spans="1:8">
      <c r="A1889" s="90"/>
      <c r="B1889" s="91" t="s">
        <v>1396</v>
      </c>
      <c r="C1889" s="92" t="s">
        <v>1025</v>
      </c>
      <c r="D1889" s="93">
        <v>86.07</v>
      </c>
      <c r="E1889" s="94">
        <v>2.07E-2</v>
      </c>
      <c r="F1889" s="95">
        <v>1.781649</v>
      </c>
      <c r="G1889" s="95"/>
      <c r="H1889" s="6"/>
    </row>
    <row r="1890" spans="1:8">
      <c r="A1890" s="90" t="s">
        <v>701</v>
      </c>
      <c r="B1890" s="91" t="s">
        <v>702</v>
      </c>
      <c r="C1890" s="92" t="s">
        <v>19</v>
      </c>
      <c r="D1890" s="93">
        <v>199</v>
      </c>
      <c r="E1890" s="94"/>
      <c r="F1890" s="95">
        <v>24.61</v>
      </c>
      <c r="G1890" s="95">
        <v>4897.3900000000003</v>
      </c>
      <c r="H1890" s="6" t="s">
        <v>682</v>
      </c>
    </row>
    <row r="1891" spans="1:8">
      <c r="A1891" s="90"/>
      <c r="B1891" s="91" t="s">
        <v>1397</v>
      </c>
      <c r="C1891" s="92" t="s">
        <v>918</v>
      </c>
      <c r="D1891" s="93">
        <v>10.96</v>
      </c>
      <c r="E1891" s="94">
        <v>0.15809999999999999</v>
      </c>
      <c r="F1891" s="95">
        <v>1.7327760000000001</v>
      </c>
      <c r="G1891" s="95"/>
      <c r="H1891" s="6"/>
    </row>
    <row r="1892" spans="1:8">
      <c r="A1892" s="90"/>
      <c r="B1892" s="91" t="s">
        <v>1398</v>
      </c>
      <c r="C1892" s="92" t="s">
        <v>47</v>
      </c>
      <c r="D1892" s="93">
        <v>387.33</v>
      </c>
      <c r="E1892" s="94">
        <v>2.93E-2</v>
      </c>
      <c r="F1892" s="95">
        <v>11.348769000000001</v>
      </c>
      <c r="G1892" s="95"/>
      <c r="H1892" s="6"/>
    </row>
    <row r="1893" spans="1:8">
      <c r="A1893" s="90"/>
      <c r="B1893" s="91" t="s">
        <v>1067</v>
      </c>
      <c r="C1893" s="92" t="s">
        <v>224</v>
      </c>
      <c r="D1893" s="93">
        <v>16.84</v>
      </c>
      <c r="E1893" s="94">
        <v>0.4</v>
      </c>
      <c r="F1893" s="95">
        <v>6.7359999999999998</v>
      </c>
      <c r="G1893" s="95"/>
      <c r="H1893" s="6"/>
    </row>
    <row r="1894" spans="1:8">
      <c r="A1894" s="90"/>
      <c r="B1894" s="91" t="s">
        <v>1009</v>
      </c>
      <c r="C1894" s="92" t="s">
        <v>224</v>
      </c>
      <c r="D1894" s="93">
        <v>12.04</v>
      </c>
      <c r="E1894" s="94">
        <v>0.4</v>
      </c>
      <c r="F1894" s="95">
        <v>4.8159999999999998</v>
      </c>
      <c r="G1894" s="95"/>
      <c r="H1894" s="6"/>
    </row>
    <row r="1895" spans="1:8">
      <c r="A1895" s="90" t="s">
        <v>703</v>
      </c>
      <c r="B1895" s="91" t="s">
        <v>704</v>
      </c>
      <c r="C1895" s="92" t="s">
        <v>19</v>
      </c>
      <c r="D1895" s="93">
        <v>39</v>
      </c>
      <c r="E1895" s="94"/>
      <c r="F1895" s="95">
        <v>12.5</v>
      </c>
      <c r="G1895" s="95">
        <v>487.5</v>
      </c>
      <c r="H1895" s="6" t="s">
        <v>682</v>
      </c>
    </row>
    <row r="1896" spans="1:8">
      <c r="A1896" s="90"/>
      <c r="B1896" s="91" t="s">
        <v>1398</v>
      </c>
      <c r="C1896" s="92" t="s">
        <v>47</v>
      </c>
      <c r="D1896" s="93">
        <v>387.33</v>
      </c>
      <c r="E1896" s="94">
        <v>2.1299999999999999E-2</v>
      </c>
      <c r="F1896" s="95">
        <v>8.2501289999999994</v>
      </c>
      <c r="G1896" s="95"/>
      <c r="H1896" s="6"/>
    </row>
    <row r="1897" spans="1:8">
      <c r="A1897" s="90"/>
      <c r="B1897" s="91" t="s">
        <v>1067</v>
      </c>
      <c r="C1897" s="92" t="s">
        <v>224</v>
      </c>
      <c r="D1897" s="93">
        <v>16.84</v>
      </c>
      <c r="E1897" s="94">
        <v>0.2</v>
      </c>
      <c r="F1897" s="95">
        <v>3.3679999999999999</v>
      </c>
      <c r="G1897" s="95"/>
      <c r="H1897" s="6"/>
    </row>
    <row r="1898" spans="1:8">
      <c r="A1898" s="90"/>
      <c r="B1898" s="91" t="s">
        <v>1009</v>
      </c>
      <c r="C1898" s="92" t="s">
        <v>224</v>
      </c>
      <c r="D1898" s="93">
        <v>12.04</v>
      </c>
      <c r="E1898" s="94">
        <v>7.3999999999999996E-2</v>
      </c>
      <c r="F1898" s="95">
        <v>0.89095999999999997</v>
      </c>
      <c r="G1898" s="95"/>
      <c r="H1898" s="6"/>
    </row>
    <row r="1899" spans="1:8">
      <c r="A1899" s="90" t="s">
        <v>611</v>
      </c>
      <c r="B1899" s="91" t="s">
        <v>612</v>
      </c>
      <c r="C1899" s="92" t="s">
        <v>19</v>
      </c>
      <c r="D1899" s="93">
        <v>217</v>
      </c>
      <c r="E1899" s="94"/>
      <c r="F1899" s="95">
        <v>2.68</v>
      </c>
      <c r="G1899" s="95">
        <v>581.55999999999995</v>
      </c>
      <c r="H1899" s="6" t="s">
        <v>682</v>
      </c>
    </row>
    <row r="1900" spans="1:8">
      <c r="A1900" s="90"/>
      <c r="B1900" s="91" t="s">
        <v>1318</v>
      </c>
      <c r="C1900" s="92" t="s">
        <v>47</v>
      </c>
      <c r="D1900" s="93">
        <v>341.84</v>
      </c>
      <c r="E1900" s="94">
        <v>4.1999999999999997E-3</v>
      </c>
      <c r="F1900" s="95">
        <v>1.4357279999999999</v>
      </c>
      <c r="G1900" s="95"/>
      <c r="H1900" s="6"/>
    </row>
    <row r="1901" spans="1:8">
      <c r="A1901" s="90"/>
      <c r="B1901" s="91" t="s">
        <v>1067</v>
      </c>
      <c r="C1901" s="92" t="s">
        <v>224</v>
      </c>
      <c r="D1901" s="93">
        <v>16.84</v>
      </c>
      <c r="E1901" s="94">
        <v>7.0000000000000007E-2</v>
      </c>
      <c r="F1901" s="95">
        <v>1.1788000000000001</v>
      </c>
      <c r="G1901" s="95"/>
      <c r="H1901" s="6"/>
    </row>
    <row r="1902" spans="1:8">
      <c r="A1902" s="90"/>
      <c r="B1902" s="91" t="s">
        <v>1009</v>
      </c>
      <c r="C1902" s="92" t="s">
        <v>224</v>
      </c>
      <c r="D1902" s="93">
        <v>12.04</v>
      </c>
      <c r="E1902" s="94">
        <v>7.0000000000000001E-3</v>
      </c>
      <c r="F1902" s="95">
        <v>8.4279999999999994E-2</v>
      </c>
      <c r="G1902" s="95"/>
      <c r="H1902" s="6"/>
    </row>
    <row r="1903" spans="1:8">
      <c r="A1903" s="90" t="s">
        <v>662</v>
      </c>
      <c r="B1903" s="91" t="s">
        <v>663</v>
      </c>
      <c r="C1903" s="92" t="s">
        <v>19</v>
      </c>
      <c r="D1903" s="93">
        <v>25.5</v>
      </c>
      <c r="E1903" s="94"/>
      <c r="F1903" s="95">
        <v>3.15</v>
      </c>
      <c r="G1903" s="95">
        <v>80.319999999999993</v>
      </c>
      <c r="H1903" s="6" t="s">
        <v>682</v>
      </c>
    </row>
    <row r="1904" spans="1:8">
      <c r="A1904" s="90"/>
      <c r="B1904" s="91" t="s">
        <v>1361</v>
      </c>
      <c r="C1904" s="92" t="s">
        <v>47</v>
      </c>
      <c r="D1904" s="93">
        <v>1654.58</v>
      </c>
      <c r="E1904" s="94">
        <v>1.5E-3</v>
      </c>
      <c r="F1904" s="95">
        <v>2.4818699999999998</v>
      </c>
      <c r="G1904" s="95"/>
      <c r="H1904" s="6"/>
    </row>
    <row r="1905" spans="1:8">
      <c r="A1905" s="90"/>
      <c r="B1905" s="91" t="s">
        <v>1067</v>
      </c>
      <c r="C1905" s="92" t="s">
        <v>224</v>
      </c>
      <c r="D1905" s="93">
        <v>16.84</v>
      </c>
      <c r="E1905" s="94">
        <v>3.7999999999999999E-2</v>
      </c>
      <c r="F1905" s="95">
        <v>0.63992000000000004</v>
      </c>
      <c r="G1905" s="95"/>
      <c r="H1905" s="6"/>
    </row>
    <row r="1906" spans="1:8">
      <c r="A1906" s="90"/>
      <c r="B1906" s="91" t="s">
        <v>1009</v>
      </c>
      <c r="C1906" s="92" t="s">
        <v>224</v>
      </c>
      <c r="D1906" s="93">
        <v>12.04</v>
      </c>
      <c r="E1906" s="94">
        <v>3.8E-3</v>
      </c>
      <c r="F1906" s="95">
        <v>4.5752000000000001E-2</v>
      </c>
      <c r="G1906" s="95"/>
      <c r="H1906" s="6"/>
    </row>
    <row r="1907" spans="1:8">
      <c r="A1907" s="90" t="s">
        <v>705</v>
      </c>
      <c r="B1907" s="91" t="s">
        <v>706</v>
      </c>
      <c r="C1907" s="92" t="s">
        <v>28</v>
      </c>
      <c r="D1907" s="93">
        <v>1</v>
      </c>
      <c r="E1907" s="94"/>
      <c r="F1907" s="95">
        <v>47.35</v>
      </c>
      <c r="G1907" s="95">
        <v>47.35</v>
      </c>
      <c r="H1907" s="6" t="s">
        <v>682</v>
      </c>
    </row>
    <row r="1908" spans="1:8">
      <c r="A1908" s="90"/>
      <c r="B1908" s="91" t="s">
        <v>987</v>
      </c>
      <c r="C1908" s="92" t="s">
        <v>912</v>
      </c>
      <c r="D1908" s="93">
        <v>30.04</v>
      </c>
      <c r="E1908" s="94">
        <v>1</v>
      </c>
      <c r="F1908" s="95">
        <v>30.04</v>
      </c>
      <c r="G1908" s="95"/>
      <c r="H1908" s="6"/>
    </row>
    <row r="1909" spans="1:8">
      <c r="A1909" s="90"/>
      <c r="B1909" s="91" t="s">
        <v>1386</v>
      </c>
      <c r="C1909" s="92" t="s">
        <v>224</v>
      </c>
      <c r="D1909" s="93">
        <v>16.55</v>
      </c>
      <c r="E1909" s="94">
        <v>0.76700000000000002</v>
      </c>
      <c r="F1909" s="95">
        <v>12.693849999999999</v>
      </c>
      <c r="G1909" s="95"/>
      <c r="H1909" s="6"/>
    </row>
    <row r="1910" spans="1:8">
      <c r="A1910" s="90"/>
      <c r="B1910" s="91" t="s">
        <v>1009</v>
      </c>
      <c r="C1910" s="92" t="s">
        <v>224</v>
      </c>
      <c r="D1910" s="93">
        <v>12.04</v>
      </c>
      <c r="E1910" s="94">
        <v>0.38400000000000001</v>
      </c>
      <c r="F1910" s="95">
        <v>4.6233599999999999</v>
      </c>
      <c r="G1910" s="95"/>
      <c r="H1910" s="6"/>
    </row>
    <row r="1911" spans="1:8">
      <c r="A1911" s="90" t="s">
        <v>707</v>
      </c>
      <c r="B1911" s="91" t="s">
        <v>708</v>
      </c>
      <c r="C1911" s="92" t="s">
        <v>28</v>
      </c>
      <c r="D1911" s="93">
        <v>4</v>
      </c>
      <c r="E1911" s="94"/>
      <c r="F1911" s="95">
        <v>49.77</v>
      </c>
      <c r="G1911" s="95">
        <v>199.08</v>
      </c>
      <c r="H1911" s="6" t="s">
        <v>682</v>
      </c>
    </row>
    <row r="1912" spans="1:8">
      <c r="A1912" s="90"/>
      <c r="B1912" s="91" t="s">
        <v>1399</v>
      </c>
      <c r="C1912" s="92" t="s">
        <v>912</v>
      </c>
      <c r="D1912" s="93">
        <v>32.46</v>
      </c>
      <c r="E1912" s="94">
        <v>1</v>
      </c>
      <c r="F1912" s="95">
        <v>32.46</v>
      </c>
      <c r="G1912" s="95"/>
      <c r="H1912" s="6"/>
    </row>
    <row r="1913" spans="1:8">
      <c r="A1913" s="90"/>
      <c r="B1913" s="91" t="s">
        <v>1386</v>
      </c>
      <c r="C1913" s="92" t="s">
        <v>224</v>
      </c>
      <c r="D1913" s="93">
        <v>16.55</v>
      </c>
      <c r="E1913" s="94">
        <v>0.76700000000000002</v>
      </c>
      <c r="F1913" s="95">
        <v>12.693849999999999</v>
      </c>
      <c r="G1913" s="95"/>
      <c r="H1913" s="6"/>
    </row>
    <row r="1914" spans="1:8">
      <c r="A1914" s="90"/>
      <c r="B1914" s="91" t="s">
        <v>1009</v>
      </c>
      <c r="C1914" s="92" t="s">
        <v>224</v>
      </c>
      <c r="D1914" s="93">
        <v>12.04</v>
      </c>
      <c r="E1914" s="94">
        <v>0.38400000000000001</v>
      </c>
      <c r="F1914" s="95">
        <v>4.6233599999999999</v>
      </c>
      <c r="G1914" s="95"/>
      <c r="H1914" s="6"/>
    </row>
    <row r="1915" spans="1:8">
      <c r="A1915" s="90" t="s">
        <v>666</v>
      </c>
      <c r="B1915" s="91" t="s">
        <v>667</v>
      </c>
      <c r="C1915" s="92" t="s">
        <v>19</v>
      </c>
      <c r="D1915" s="93">
        <v>9</v>
      </c>
      <c r="E1915" s="94"/>
      <c r="F1915" s="95">
        <v>35.65</v>
      </c>
      <c r="G1915" s="95">
        <v>320.85000000000002</v>
      </c>
      <c r="H1915" s="6" t="s">
        <v>682</v>
      </c>
    </row>
    <row r="1916" spans="1:8">
      <c r="A1916" s="90"/>
      <c r="B1916" s="91" t="s">
        <v>1067</v>
      </c>
      <c r="C1916" s="92" t="s">
        <v>224</v>
      </c>
      <c r="D1916" s="93">
        <v>16.84</v>
      </c>
      <c r="E1916" s="94">
        <v>1</v>
      </c>
      <c r="F1916" s="95">
        <v>16.84</v>
      </c>
      <c r="G1916" s="95"/>
      <c r="H1916" s="6"/>
    </row>
    <row r="1917" spans="1:8">
      <c r="A1917" s="90"/>
      <c r="B1917" s="91" t="s">
        <v>1009</v>
      </c>
      <c r="C1917" s="92" t="s">
        <v>224</v>
      </c>
      <c r="D1917" s="93">
        <v>12.04</v>
      </c>
      <c r="E1917" s="94">
        <v>1</v>
      </c>
      <c r="F1917" s="95">
        <v>12.04</v>
      </c>
      <c r="G1917" s="95"/>
      <c r="H1917" s="6"/>
    </row>
    <row r="1918" spans="1:8">
      <c r="A1918" s="90"/>
      <c r="B1918" s="91" t="s">
        <v>1367</v>
      </c>
      <c r="C1918" s="92" t="s">
        <v>47</v>
      </c>
      <c r="D1918" s="93">
        <v>271</v>
      </c>
      <c r="E1918" s="94">
        <v>2.5000000000000001E-2</v>
      </c>
      <c r="F1918" s="95">
        <v>6.7750000000000004</v>
      </c>
      <c r="G1918" s="95"/>
      <c r="H1918" s="6"/>
    </row>
    <row r="1919" spans="1:8">
      <c r="A1919" s="84"/>
      <c r="B1919" s="85" t="s">
        <v>43</v>
      </c>
      <c r="C1919" s="86"/>
      <c r="D1919" s="87"/>
      <c r="E1919" s="88"/>
      <c r="F1919" s="89"/>
      <c r="G1919" s="89">
        <v>587.99</v>
      </c>
      <c r="H1919" s="5" t="s">
        <v>709</v>
      </c>
    </row>
    <row r="1920" spans="1:8">
      <c r="A1920" s="90" t="s">
        <v>176</v>
      </c>
      <c r="B1920" s="91" t="s">
        <v>177</v>
      </c>
      <c r="C1920" s="92" t="s">
        <v>47</v>
      </c>
      <c r="D1920" s="93">
        <v>10</v>
      </c>
      <c r="E1920" s="94"/>
      <c r="F1920" s="95">
        <v>47.63</v>
      </c>
      <c r="G1920" s="95">
        <v>476.3</v>
      </c>
      <c r="H1920" s="6" t="s">
        <v>709</v>
      </c>
    </row>
    <row r="1921" spans="1:8">
      <c r="A1921" s="90"/>
      <c r="B1921" s="91" t="s">
        <v>1009</v>
      </c>
      <c r="C1921" s="92" t="s">
        <v>224</v>
      </c>
      <c r="D1921" s="93">
        <v>12.04</v>
      </c>
      <c r="E1921" s="94">
        <v>3.956</v>
      </c>
      <c r="F1921" s="95">
        <v>47.630240000000001</v>
      </c>
      <c r="G1921" s="95"/>
      <c r="H1921" s="6"/>
    </row>
    <row r="1922" spans="1:8">
      <c r="A1922" s="90" t="s">
        <v>184</v>
      </c>
      <c r="B1922" s="91" t="s">
        <v>185</v>
      </c>
      <c r="C1922" s="92" t="s">
        <v>47</v>
      </c>
      <c r="D1922" s="93">
        <v>3.5</v>
      </c>
      <c r="E1922" s="94"/>
      <c r="F1922" s="95">
        <v>17.690000000000001</v>
      </c>
      <c r="G1922" s="95">
        <v>61.92</v>
      </c>
      <c r="H1922" s="6" t="s">
        <v>709</v>
      </c>
    </row>
    <row r="1923" spans="1:8">
      <c r="A1923" s="90"/>
      <c r="B1923" s="91" t="s">
        <v>1114</v>
      </c>
      <c r="C1923" s="92" t="s">
        <v>1023</v>
      </c>
      <c r="D1923" s="93">
        <v>144.58000000000001</v>
      </c>
      <c r="E1923" s="94">
        <v>6.0000000000000001E-3</v>
      </c>
      <c r="F1923" s="95">
        <v>0.86748000000000003</v>
      </c>
      <c r="G1923" s="95"/>
      <c r="H1923" s="6"/>
    </row>
    <row r="1924" spans="1:8">
      <c r="A1924" s="90"/>
      <c r="B1924" s="91" t="s">
        <v>1115</v>
      </c>
      <c r="C1924" s="92" t="s">
        <v>1025</v>
      </c>
      <c r="D1924" s="93">
        <v>27.26</v>
      </c>
      <c r="E1924" s="94">
        <v>3.0000000000000001E-3</v>
      </c>
      <c r="F1924" s="95">
        <v>8.1780000000000005E-2</v>
      </c>
      <c r="G1924" s="95"/>
      <c r="H1924" s="6"/>
    </row>
    <row r="1925" spans="1:8">
      <c r="A1925" s="90"/>
      <c r="B1925" s="91" t="s">
        <v>1009</v>
      </c>
      <c r="C1925" s="92" t="s">
        <v>224</v>
      </c>
      <c r="D1925" s="93">
        <v>12.04</v>
      </c>
      <c r="E1925" s="94">
        <v>0.65900000000000003</v>
      </c>
      <c r="F1925" s="95">
        <v>7.9343599999999999</v>
      </c>
      <c r="G1925" s="95"/>
      <c r="H1925" s="6"/>
    </row>
    <row r="1926" spans="1:8">
      <c r="A1926" s="90"/>
      <c r="B1926" s="91" t="s">
        <v>1116</v>
      </c>
      <c r="C1926" s="92" t="s">
        <v>1023</v>
      </c>
      <c r="D1926" s="93">
        <v>18.29</v>
      </c>
      <c r="E1926" s="94">
        <v>0.27400000000000002</v>
      </c>
      <c r="F1926" s="95">
        <v>5.0114599999999996</v>
      </c>
      <c r="G1926" s="95"/>
      <c r="H1926" s="6"/>
    </row>
    <row r="1927" spans="1:8">
      <c r="A1927" s="90"/>
      <c r="B1927" s="91" t="s">
        <v>1117</v>
      </c>
      <c r="C1927" s="92" t="s">
        <v>1025</v>
      </c>
      <c r="D1927" s="93">
        <v>15.01</v>
      </c>
      <c r="E1927" s="94">
        <v>0.254</v>
      </c>
      <c r="F1927" s="95">
        <v>3.8125399999999998</v>
      </c>
      <c r="G1927" s="95"/>
      <c r="H1927" s="6"/>
    </row>
    <row r="1928" spans="1:8">
      <c r="A1928" s="90" t="s">
        <v>186</v>
      </c>
      <c r="B1928" s="91" t="s">
        <v>187</v>
      </c>
      <c r="C1928" s="92" t="s">
        <v>47</v>
      </c>
      <c r="D1928" s="93">
        <v>9</v>
      </c>
      <c r="E1928" s="94"/>
      <c r="F1928" s="95">
        <v>1.45</v>
      </c>
      <c r="G1928" s="95">
        <v>13.05</v>
      </c>
      <c r="H1928" s="6" t="s">
        <v>709</v>
      </c>
    </row>
    <row r="1929" spans="1:8">
      <c r="A1929" s="90"/>
      <c r="B1929" s="91" t="s">
        <v>1118</v>
      </c>
      <c r="C1929" s="92" t="s">
        <v>1023</v>
      </c>
      <c r="D1929" s="93">
        <v>146.13999999999999</v>
      </c>
      <c r="E1929" s="94">
        <v>3.0000000000000001E-3</v>
      </c>
      <c r="F1929" s="95">
        <v>0.43841999999999998</v>
      </c>
      <c r="G1929" s="95"/>
      <c r="H1929" s="6"/>
    </row>
    <row r="1930" spans="1:8">
      <c r="A1930" s="90"/>
      <c r="B1930" s="91" t="s">
        <v>1119</v>
      </c>
      <c r="C1930" s="92" t="s">
        <v>1023</v>
      </c>
      <c r="D1930" s="93">
        <v>116.56</v>
      </c>
      <c r="E1930" s="94">
        <v>8.0000000000000002E-3</v>
      </c>
      <c r="F1930" s="95">
        <v>0.93247999999999998</v>
      </c>
      <c r="G1930" s="95"/>
      <c r="H1930" s="6"/>
    </row>
    <row r="1931" spans="1:8">
      <c r="A1931" s="90"/>
      <c r="B1931" s="91" t="s">
        <v>1009</v>
      </c>
      <c r="C1931" s="92" t="s">
        <v>224</v>
      </c>
      <c r="D1931" s="93">
        <v>12.04</v>
      </c>
      <c r="E1931" s="94">
        <v>8.0000000000000002E-3</v>
      </c>
      <c r="F1931" s="95">
        <v>9.6320000000000003E-2</v>
      </c>
      <c r="G1931" s="95"/>
      <c r="H1931" s="6"/>
    </row>
    <row r="1932" spans="1:8">
      <c r="A1932" s="90" t="s">
        <v>188</v>
      </c>
      <c r="B1932" s="91" t="s">
        <v>189</v>
      </c>
      <c r="C1932" s="92" t="s">
        <v>47</v>
      </c>
      <c r="D1932" s="93">
        <v>9</v>
      </c>
      <c r="E1932" s="94"/>
      <c r="F1932" s="95">
        <v>3.33</v>
      </c>
      <c r="G1932" s="95">
        <v>29.97</v>
      </c>
      <c r="H1932" s="6" t="s">
        <v>709</v>
      </c>
    </row>
    <row r="1933" spans="1:8">
      <c r="A1933" s="90"/>
      <c r="B1933" s="91" t="s">
        <v>1118</v>
      </c>
      <c r="C1933" s="92" t="s">
        <v>1023</v>
      </c>
      <c r="D1933" s="93">
        <v>146.13999999999999</v>
      </c>
      <c r="E1933" s="94">
        <v>2.2800000000000001E-2</v>
      </c>
      <c r="F1933" s="95">
        <v>3.3319920000000001</v>
      </c>
      <c r="G1933" s="95"/>
      <c r="H1933" s="6"/>
    </row>
    <row r="1934" spans="1:8">
      <c r="A1934" s="90" t="s">
        <v>190</v>
      </c>
      <c r="B1934" s="91" t="s">
        <v>191</v>
      </c>
      <c r="C1934" s="92" t="s">
        <v>47</v>
      </c>
      <c r="D1934" s="93">
        <v>9</v>
      </c>
      <c r="E1934" s="94"/>
      <c r="F1934" s="95">
        <v>0.75</v>
      </c>
      <c r="G1934" s="95">
        <v>6.75</v>
      </c>
      <c r="H1934" s="6" t="s">
        <v>709</v>
      </c>
    </row>
    <row r="1935" spans="1:8">
      <c r="A1935" s="90"/>
      <c r="B1935" s="91" t="s">
        <v>1120</v>
      </c>
      <c r="C1935" s="92" t="s">
        <v>1023</v>
      </c>
      <c r="D1935" s="93">
        <v>152.15</v>
      </c>
      <c r="E1935" s="94">
        <v>2.9867000000000001E-3</v>
      </c>
      <c r="F1935" s="95">
        <v>0.454426</v>
      </c>
      <c r="G1935" s="95"/>
      <c r="H1935" s="6"/>
    </row>
    <row r="1936" spans="1:8">
      <c r="A1936" s="90"/>
      <c r="B1936" s="91" t="s">
        <v>1009</v>
      </c>
      <c r="C1936" s="92" t="s">
        <v>224</v>
      </c>
      <c r="D1936" s="93">
        <v>12.04</v>
      </c>
      <c r="E1936" s="94">
        <v>2.5499999999999998E-2</v>
      </c>
      <c r="F1936" s="95">
        <v>0.30702000000000002</v>
      </c>
      <c r="G1936" s="95"/>
      <c r="H1936" s="6"/>
    </row>
    <row r="1937" spans="1:8">
      <c r="A1937" s="84"/>
      <c r="B1937" s="85" t="s">
        <v>200</v>
      </c>
      <c r="C1937" s="86"/>
      <c r="D1937" s="87"/>
      <c r="E1937" s="88"/>
      <c r="F1937" s="89"/>
      <c r="G1937" s="89">
        <v>12602.32</v>
      </c>
      <c r="H1937" s="5" t="s">
        <v>710</v>
      </c>
    </row>
    <row r="1938" spans="1:8">
      <c r="A1938" s="90" t="s">
        <v>711</v>
      </c>
      <c r="B1938" s="91" t="s">
        <v>712</v>
      </c>
      <c r="C1938" s="92" t="s">
        <v>19</v>
      </c>
      <c r="D1938" s="93">
        <v>86</v>
      </c>
      <c r="E1938" s="94"/>
      <c r="F1938" s="95">
        <v>49.51</v>
      </c>
      <c r="G1938" s="95">
        <v>4257.8599999999997</v>
      </c>
      <c r="H1938" s="6" t="s">
        <v>710</v>
      </c>
    </row>
    <row r="1939" spans="1:8">
      <c r="A1939" s="90"/>
      <c r="B1939" s="91" t="s">
        <v>1198</v>
      </c>
      <c r="C1939" s="92" t="s">
        <v>1199</v>
      </c>
      <c r="D1939" s="93">
        <v>5.67</v>
      </c>
      <c r="E1939" s="94">
        <v>0.01</v>
      </c>
      <c r="F1939" s="95">
        <v>5.67E-2</v>
      </c>
      <c r="G1939" s="95"/>
      <c r="H1939" s="6"/>
    </row>
    <row r="1940" spans="1:8">
      <c r="A1940" s="90"/>
      <c r="B1940" s="91" t="s">
        <v>1200</v>
      </c>
      <c r="C1940" s="92" t="s">
        <v>40</v>
      </c>
      <c r="D1940" s="93">
        <v>7.8</v>
      </c>
      <c r="E1940" s="94">
        <v>0.19600000000000001</v>
      </c>
      <c r="F1940" s="95">
        <v>1.5287999999999999</v>
      </c>
      <c r="G1940" s="95"/>
      <c r="H1940" s="6"/>
    </row>
    <row r="1941" spans="1:8">
      <c r="A1941" s="90"/>
      <c r="B1941" s="91" t="s">
        <v>1201</v>
      </c>
      <c r="C1941" s="92" t="s">
        <v>40</v>
      </c>
      <c r="D1941" s="93">
        <v>12</v>
      </c>
      <c r="E1941" s="94">
        <v>0.39300000000000002</v>
      </c>
      <c r="F1941" s="95">
        <v>4.7160000000000002</v>
      </c>
      <c r="G1941" s="95"/>
      <c r="H1941" s="6"/>
    </row>
    <row r="1942" spans="1:8">
      <c r="A1942" s="90"/>
      <c r="B1942" s="91" t="s">
        <v>1202</v>
      </c>
      <c r="C1942" s="92" t="s">
        <v>40</v>
      </c>
      <c r="D1942" s="93">
        <v>3</v>
      </c>
      <c r="E1942" s="94">
        <v>0.78500000000000003</v>
      </c>
      <c r="F1942" s="95">
        <v>2.355</v>
      </c>
      <c r="G1942" s="95"/>
      <c r="H1942" s="6"/>
    </row>
    <row r="1943" spans="1:8">
      <c r="A1943" s="90"/>
      <c r="B1943" s="91" t="s">
        <v>1203</v>
      </c>
      <c r="C1943" s="92" t="s">
        <v>1007</v>
      </c>
      <c r="D1943" s="93">
        <v>9.9499999999999993</v>
      </c>
      <c r="E1943" s="94">
        <v>1.9E-2</v>
      </c>
      <c r="F1943" s="95">
        <v>0.18905</v>
      </c>
      <c r="G1943" s="95"/>
      <c r="H1943" s="6"/>
    </row>
    <row r="1944" spans="1:8">
      <c r="A1944" s="90"/>
      <c r="B1944" s="91" t="s">
        <v>1089</v>
      </c>
      <c r="C1944" s="92" t="s">
        <v>224</v>
      </c>
      <c r="D1944" s="93">
        <v>13.33</v>
      </c>
      <c r="E1944" s="94">
        <v>0.20799999999999999</v>
      </c>
      <c r="F1944" s="95">
        <v>2.77264</v>
      </c>
      <c r="G1944" s="95"/>
      <c r="H1944" s="6"/>
    </row>
    <row r="1945" spans="1:8">
      <c r="A1945" s="90"/>
      <c r="B1945" s="91" t="s">
        <v>1008</v>
      </c>
      <c r="C1945" s="92" t="s">
        <v>224</v>
      </c>
      <c r="D1945" s="93">
        <v>16.73</v>
      </c>
      <c r="E1945" s="94">
        <v>1.137</v>
      </c>
      <c r="F1945" s="95">
        <v>19.022010000000002</v>
      </c>
      <c r="G1945" s="95"/>
      <c r="H1945" s="6"/>
    </row>
    <row r="1946" spans="1:8">
      <c r="A1946" s="90"/>
      <c r="B1946" s="91" t="s">
        <v>1204</v>
      </c>
      <c r="C1946" s="92" t="s">
        <v>19</v>
      </c>
      <c r="D1946" s="93">
        <v>71.91</v>
      </c>
      <c r="E1946" s="94">
        <v>0.26300000000000001</v>
      </c>
      <c r="F1946" s="95">
        <v>18.912330000000001</v>
      </c>
      <c r="G1946" s="95"/>
      <c r="H1946" s="6"/>
    </row>
    <row r="1947" spans="1:8">
      <c r="A1947" s="90" t="s">
        <v>619</v>
      </c>
      <c r="B1947" s="91" t="s">
        <v>620</v>
      </c>
      <c r="C1947" s="92" t="s">
        <v>47</v>
      </c>
      <c r="D1947" s="93">
        <v>9</v>
      </c>
      <c r="E1947" s="94"/>
      <c r="F1947" s="95">
        <v>252.33</v>
      </c>
      <c r="G1947" s="95">
        <v>2270.9699999999998</v>
      </c>
      <c r="H1947" s="6" t="s">
        <v>710</v>
      </c>
    </row>
    <row r="1948" spans="1:8">
      <c r="A1948" s="90"/>
      <c r="B1948" s="91" t="s">
        <v>1060</v>
      </c>
      <c r="C1948" s="92" t="s">
        <v>1059</v>
      </c>
      <c r="D1948" s="93">
        <v>60</v>
      </c>
      <c r="E1948" s="94">
        <v>0.751</v>
      </c>
      <c r="F1948" s="95">
        <v>45.06</v>
      </c>
      <c r="G1948" s="95"/>
      <c r="H1948" s="6"/>
    </row>
    <row r="1949" spans="1:8">
      <c r="A1949" s="90"/>
      <c r="B1949" s="91" t="s">
        <v>1063</v>
      </c>
      <c r="C1949" s="92" t="s">
        <v>1007</v>
      </c>
      <c r="D1949" s="93">
        <v>0.35</v>
      </c>
      <c r="E1949" s="94">
        <v>362.66</v>
      </c>
      <c r="F1949" s="95">
        <v>126.931</v>
      </c>
      <c r="G1949" s="95"/>
      <c r="H1949" s="6"/>
    </row>
    <row r="1950" spans="1:8">
      <c r="A1950" s="90"/>
      <c r="B1950" s="91" t="s">
        <v>1149</v>
      </c>
      <c r="C1950" s="92" t="s">
        <v>1059</v>
      </c>
      <c r="D1950" s="93">
        <v>53.6</v>
      </c>
      <c r="E1950" s="94">
        <v>0.59299999999999997</v>
      </c>
      <c r="F1950" s="95">
        <v>31.784800000000001</v>
      </c>
      <c r="G1950" s="95"/>
      <c r="H1950" s="6"/>
    </row>
    <row r="1951" spans="1:8">
      <c r="A1951" s="90"/>
      <c r="B1951" s="91" t="s">
        <v>1009</v>
      </c>
      <c r="C1951" s="92" t="s">
        <v>224</v>
      </c>
      <c r="D1951" s="93">
        <v>12.04</v>
      </c>
      <c r="E1951" s="94">
        <v>2.31</v>
      </c>
      <c r="F1951" s="95">
        <v>27.8124</v>
      </c>
      <c r="G1951" s="95"/>
      <c r="H1951" s="6"/>
    </row>
    <row r="1952" spans="1:8">
      <c r="A1952" s="90"/>
      <c r="B1952" s="91" t="s">
        <v>1325</v>
      </c>
      <c r="C1952" s="92" t="s">
        <v>224</v>
      </c>
      <c r="D1952" s="93">
        <v>13.45</v>
      </c>
      <c r="E1952" s="94">
        <v>1.46</v>
      </c>
      <c r="F1952" s="95">
        <v>19.637</v>
      </c>
      <c r="G1952" s="95"/>
      <c r="H1952" s="6"/>
    </row>
    <row r="1953" spans="1:8">
      <c r="A1953" s="90"/>
      <c r="B1953" s="91" t="s">
        <v>1326</v>
      </c>
      <c r="C1953" s="92" t="s">
        <v>1023</v>
      </c>
      <c r="D1953" s="93">
        <v>1.27</v>
      </c>
      <c r="E1953" s="94">
        <v>0.75</v>
      </c>
      <c r="F1953" s="95">
        <v>0.95250000000000001</v>
      </c>
      <c r="G1953" s="95"/>
      <c r="H1953" s="6"/>
    </row>
    <row r="1954" spans="1:8">
      <c r="A1954" s="90"/>
      <c r="B1954" s="91" t="s">
        <v>1327</v>
      </c>
      <c r="C1954" s="92" t="s">
        <v>1025</v>
      </c>
      <c r="D1954" s="93">
        <v>0.24</v>
      </c>
      <c r="E1954" s="94">
        <v>0.71</v>
      </c>
      <c r="F1954" s="95">
        <v>0.1704</v>
      </c>
      <c r="G1954" s="95"/>
      <c r="H1954" s="6"/>
    </row>
    <row r="1955" spans="1:8">
      <c r="A1955" s="90" t="s">
        <v>676</v>
      </c>
      <c r="B1955" s="91" t="s">
        <v>677</v>
      </c>
      <c r="C1955" s="92" t="s">
        <v>47</v>
      </c>
      <c r="D1955" s="93">
        <v>9</v>
      </c>
      <c r="E1955" s="94"/>
      <c r="F1955" s="95">
        <v>21.13</v>
      </c>
      <c r="G1955" s="95">
        <v>190.17</v>
      </c>
      <c r="H1955" s="6" t="s">
        <v>710</v>
      </c>
    </row>
    <row r="1956" spans="1:8">
      <c r="A1956" s="90"/>
      <c r="B1956" s="91" t="s">
        <v>1008</v>
      </c>
      <c r="C1956" s="92" t="s">
        <v>224</v>
      </c>
      <c r="D1956" s="93">
        <v>16.73</v>
      </c>
      <c r="E1956" s="94">
        <v>0.19900000000000001</v>
      </c>
      <c r="F1956" s="95">
        <v>3.3292700000000002</v>
      </c>
      <c r="G1956" s="95"/>
      <c r="H1956" s="6"/>
    </row>
    <row r="1957" spans="1:8">
      <c r="A1957" s="90"/>
      <c r="B1957" s="91" t="s">
        <v>1067</v>
      </c>
      <c r="C1957" s="92" t="s">
        <v>224</v>
      </c>
      <c r="D1957" s="93">
        <v>16.84</v>
      </c>
      <c r="E1957" s="94">
        <v>0.19900000000000001</v>
      </c>
      <c r="F1957" s="95">
        <v>3.3511600000000001</v>
      </c>
      <c r="G1957" s="95"/>
      <c r="H1957" s="6"/>
    </row>
    <row r="1958" spans="1:8">
      <c r="A1958" s="90"/>
      <c r="B1958" s="91" t="s">
        <v>1009</v>
      </c>
      <c r="C1958" s="92" t="s">
        <v>224</v>
      </c>
      <c r="D1958" s="93">
        <v>12.04</v>
      </c>
      <c r="E1958" s="94">
        <v>1.1919999999999999</v>
      </c>
      <c r="F1958" s="95">
        <v>14.35168</v>
      </c>
      <c r="G1958" s="95"/>
      <c r="H1958" s="6"/>
    </row>
    <row r="1959" spans="1:8">
      <c r="A1959" s="90"/>
      <c r="B1959" s="91" t="s">
        <v>1214</v>
      </c>
      <c r="C1959" s="92" t="s">
        <v>1023</v>
      </c>
      <c r="D1959" s="93">
        <v>1.31</v>
      </c>
      <c r="E1959" s="94">
        <v>6.8000000000000005E-2</v>
      </c>
      <c r="F1959" s="95">
        <v>8.9080000000000006E-2</v>
      </c>
      <c r="G1959" s="95"/>
      <c r="H1959" s="6"/>
    </row>
    <row r="1960" spans="1:8">
      <c r="A1960" s="90"/>
      <c r="B1960" s="91" t="s">
        <v>1374</v>
      </c>
      <c r="C1960" s="92" t="s">
        <v>1025</v>
      </c>
      <c r="D1960" s="93">
        <v>0.28000000000000003</v>
      </c>
      <c r="E1960" s="94">
        <v>0.13100000000000001</v>
      </c>
      <c r="F1960" s="95">
        <v>3.6679999999999997E-2</v>
      </c>
      <c r="G1960" s="95"/>
      <c r="H1960" s="6"/>
    </row>
    <row r="1961" spans="1:8">
      <c r="A1961" s="90" t="s">
        <v>302</v>
      </c>
      <c r="B1961" s="91" t="s">
        <v>303</v>
      </c>
      <c r="C1961" s="92" t="s">
        <v>47</v>
      </c>
      <c r="D1961" s="93">
        <v>1</v>
      </c>
      <c r="E1961" s="94"/>
      <c r="F1961" s="95">
        <v>284.3</v>
      </c>
      <c r="G1961" s="95">
        <v>284.3</v>
      </c>
      <c r="H1961" s="6" t="s">
        <v>710</v>
      </c>
    </row>
    <row r="1962" spans="1:8">
      <c r="A1962" s="90"/>
      <c r="B1962" s="91" t="s">
        <v>1060</v>
      </c>
      <c r="C1962" s="92" t="s">
        <v>1059</v>
      </c>
      <c r="D1962" s="93">
        <v>60</v>
      </c>
      <c r="E1962" s="94">
        <v>0.88600000000000001</v>
      </c>
      <c r="F1962" s="95">
        <v>53.16</v>
      </c>
      <c r="G1962" s="95"/>
      <c r="H1962" s="6"/>
    </row>
    <row r="1963" spans="1:8">
      <c r="A1963" s="90"/>
      <c r="B1963" s="91" t="s">
        <v>1063</v>
      </c>
      <c r="C1963" s="92" t="s">
        <v>1007</v>
      </c>
      <c r="D1963" s="93">
        <v>0.35</v>
      </c>
      <c r="E1963" s="94">
        <v>218.84</v>
      </c>
      <c r="F1963" s="95">
        <v>76.593999999999994</v>
      </c>
      <c r="G1963" s="95"/>
      <c r="H1963" s="6"/>
    </row>
    <row r="1964" spans="1:8">
      <c r="A1964" s="90"/>
      <c r="B1964" s="91" t="s">
        <v>1149</v>
      </c>
      <c r="C1964" s="92" t="s">
        <v>1059</v>
      </c>
      <c r="D1964" s="93">
        <v>53.6</v>
      </c>
      <c r="E1964" s="94">
        <v>0.59699999999999998</v>
      </c>
      <c r="F1964" s="95">
        <v>31.999199999999998</v>
      </c>
      <c r="G1964" s="95"/>
      <c r="H1964" s="6"/>
    </row>
    <row r="1965" spans="1:8">
      <c r="A1965" s="90"/>
      <c r="B1965" s="91" t="s">
        <v>1009</v>
      </c>
      <c r="C1965" s="92" t="s">
        <v>224</v>
      </c>
      <c r="D1965" s="93">
        <v>12.04</v>
      </c>
      <c r="E1965" s="94">
        <v>10.18</v>
      </c>
      <c r="F1965" s="95">
        <v>122.5672</v>
      </c>
      <c r="G1965" s="95"/>
      <c r="H1965" s="6"/>
    </row>
    <row r="1966" spans="1:8">
      <c r="A1966" s="90" t="s">
        <v>304</v>
      </c>
      <c r="B1966" s="91" t="s">
        <v>305</v>
      </c>
      <c r="C1966" s="92" t="s">
        <v>47</v>
      </c>
      <c r="D1966" s="93">
        <v>1</v>
      </c>
      <c r="E1966" s="94"/>
      <c r="F1966" s="95">
        <v>82.35</v>
      </c>
      <c r="G1966" s="95">
        <v>82.35</v>
      </c>
      <c r="H1966" s="6" t="s">
        <v>710</v>
      </c>
    </row>
    <row r="1967" spans="1:8">
      <c r="A1967" s="90"/>
      <c r="B1967" s="91" t="s">
        <v>1067</v>
      </c>
      <c r="C1967" s="92" t="s">
        <v>224</v>
      </c>
      <c r="D1967" s="93">
        <v>16.84</v>
      </c>
      <c r="E1967" s="94">
        <v>1.65</v>
      </c>
      <c r="F1967" s="95">
        <v>27.786000000000001</v>
      </c>
      <c r="G1967" s="95"/>
      <c r="H1967" s="6"/>
    </row>
    <row r="1968" spans="1:8">
      <c r="A1968" s="90"/>
      <c r="B1968" s="91" t="s">
        <v>1009</v>
      </c>
      <c r="C1968" s="92" t="s">
        <v>224</v>
      </c>
      <c r="D1968" s="93">
        <v>12.04</v>
      </c>
      <c r="E1968" s="94">
        <v>4.5</v>
      </c>
      <c r="F1968" s="95">
        <v>54.18</v>
      </c>
      <c r="G1968" s="95"/>
      <c r="H1968" s="6"/>
    </row>
    <row r="1969" spans="1:8">
      <c r="A1969" s="90"/>
      <c r="B1969" s="91" t="s">
        <v>1214</v>
      </c>
      <c r="C1969" s="92" t="s">
        <v>1023</v>
      </c>
      <c r="D1969" s="93">
        <v>1.31</v>
      </c>
      <c r="E1969" s="94">
        <v>0.3</v>
      </c>
      <c r="F1969" s="95">
        <v>0.39300000000000002</v>
      </c>
      <c r="G1969" s="95"/>
      <c r="H1969" s="6"/>
    </row>
    <row r="1970" spans="1:8">
      <c r="A1970" s="90" t="s">
        <v>713</v>
      </c>
      <c r="B1970" s="91" t="s">
        <v>714</v>
      </c>
      <c r="C1970" s="92" t="s">
        <v>19</v>
      </c>
      <c r="D1970" s="93">
        <v>31.5</v>
      </c>
      <c r="E1970" s="94"/>
      <c r="F1970" s="95">
        <v>65.81</v>
      </c>
      <c r="G1970" s="95">
        <v>2073.0100000000002</v>
      </c>
      <c r="H1970" s="6" t="s">
        <v>710</v>
      </c>
    </row>
    <row r="1971" spans="1:8">
      <c r="A1971" s="90"/>
      <c r="B1971" s="91" t="s">
        <v>1400</v>
      </c>
      <c r="C1971" s="92" t="s">
        <v>918</v>
      </c>
      <c r="D1971" s="93">
        <v>29.5</v>
      </c>
      <c r="E1971" s="94">
        <v>1</v>
      </c>
      <c r="F1971" s="95">
        <v>29.5</v>
      </c>
      <c r="G1971" s="95"/>
      <c r="H1971" s="6"/>
    </row>
    <row r="1972" spans="1:8">
      <c r="A1972" s="90"/>
      <c r="B1972" s="91" t="s">
        <v>915</v>
      </c>
      <c r="C1972" s="92" t="s">
        <v>254</v>
      </c>
      <c r="D1972" s="93">
        <v>4.8600000000000003</v>
      </c>
      <c r="E1972" s="94">
        <v>1.1000000000000001</v>
      </c>
      <c r="F1972" s="95">
        <v>5.3460000000000001</v>
      </c>
      <c r="G1972" s="95"/>
      <c r="H1972" s="6"/>
    </row>
    <row r="1973" spans="1:8">
      <c r="A1973" s="90"/>
      <c r="B1973" s="91" t="s">
        <v>1006</v>
      </c>
      <c r="C1973" s="92" t="s">
        <v>1007</v>
      </c>
      <c r="D1973" s="93">
        <v>8.06</v>
      </c>
      <c r="E1973" s="94">
        <v>0.02</v>
      </c>
      <c r="F1973" s="95">
        <v>0.16120000000000001</v>
      </c>
      <c r="G1973" s="95"/>
      <c r="H1973" s="6"/>
    </row>
    <row r="1974" spans="1:8">
      <c r="A1974" s="90"/>
      <c r="B1974" s="91" t="s">
        <v>1097</v>
      </c>
      <c r="C1974" s="92" t="s">
        <v>254</v>
      </c>
      <c r="D1974" s="93">
        <v>14.79</v>
      </c>
      <c r="E1974" s="94">
        <v>0.3</v>
      </c>
      <c r="F1974" s="95">
        <v>4.4370000000000003</v>
      </c>
      <c r="G1974" s="95"/>
      <c r="H1974" s="6"/>
    </row>
    <row r="1975" spans="1:8">
      <c r="A1975" s="90"/>
      <c r="B1975" s="91" t="s">
        <v>1008</v>
      </c>
      <c r="C1975" s="92" t="s">
        <v>224</v>
      </c>
      <c r="D1975" s="93">
        <v>16.73</v>
      </c>
      <c r="E1975" s="94">
        <v>0.16</v>
      </c>
      <c r="F1975" s="95">
        <v>2.6768000000000001</v>
      </c>
      <c r="G1975" s="95"/>
      <c r="H1975" s="6"/>
    </row>
    <row r="1976" spans="1:8">
      <c r="A1976" s="90"/>
      <c r="B1976" s="91" t="s">
        <v>1067</v>
      </c>
      <c r="C1976" s="92" t="s">
        <v>224</v>
      </c>
      <c r="D1976" s="93">
        <v>16.84</v>
      </c>
      <c r="E1976" s="94">
        <v>0.3</v>
      </c>
      <c r="F1976" s="95">
        <v>5.0519999999999996</v>
      </c>
      <c r="G1976" s="95"/>
      <c r="H1976" s="6"/>
    </row>
    <row r="1977" spans="1:8">
      <c r="A1977" s="90"/>
      <c r="B1977" s="91" t="s">
        <v>1009</v>
      </c>
      <c r="C1977" s="92" t="s">
        <v>224</v>
      </c>
      <c r="D1977" s="93">
        <v>12.04</v>
      </c>
      <c r="E1977" s="94">
        <v>0.8</v>
      </c>
      <c r="F1977" s="95">
        <v>9.6319999999999997</v>
      </c>
      <c r="G1977" s="95"/>
      <c r="H1977" s="6"/>
    </row>
    <row r="1978" spans="1:8">
      <c r="A1978" s="90"/>
      <c r="B1978" s="91" t="s">
        <v>1137</v>
      </c>
      <c r="C1978" s="92" t="s">
        <v>47</v>
      </c>
      <c r="D1978" s="93">
        <v>21.13</v>
      </c>
      <c r="E1978" s="94">
        <v>3.5000000000000003E-2</v>
      </c>
      <c r="F1978" s="95">
        <v>0.73955000000000004</v>
      </c>
      <c r="G1978" s="95"/>
      <c r="H1978" s="6"/>
    </row>
    <row r="1979" spans="1:8">
      <c r="A1979" s="90"/>
      <c r="B1979" s="91" t="s">
        <v>1401</v>
      </c>
      <c r="C1979" s="92" t="s">
        <v>47</v>
      </c>
      <c r="D1979" s="93">
        <v>237.42</v>
      </c>
      <c r="E1979" s="94">
        <v>3.5000000000000003E-2</v>
      </c>
      <c r="F1979" s="95">
        <v>8.3096999999999994</v>
      </c>
      <c r="G1979" s="95"/>
      <c r="H1979" s="6"/>
    </row>
    <row r="1980" spans="1:8">
      <c r="A1980" s="90" t="s">
        <v>308</v>
      </c>
      <c r="B1980" s="91" t="s">
        <v>309</v>
      </c>
      <c r="C1980" s="92" t="s">
        <v>282</v>
      </c>
      <c r="D1980" s="93">
        <v>22</v>
      </c>
      <c r="E1980" s="94"/>
      <c r="F1980" s="95">
        <v>7.33</v>
      </c>
      <c r="G1980" s="95">
        <v>161.26</v>
      </c>
      <c r="H1980" s="6" t="s">
        <v>710</v>
      </c>
    </row>
    <row r="1981" spans="1:8">
      <c r="A1981" s="90"/>
      <c r="B1981" s="91" t="s">
        <v>1215</v>
      </c>
      <c r="C1981" s="92" t="s">
        <v>1007</v>
      </c>
      <c r="D1981" s="93">
        <v>7.7</v>
      </c>
      <c r="E1981" s="94">
        <v>2.5000000000000001E-2</v>
      </c>
      <c r="F1981" s="95">
        <v>0.1925</v>
      </c>
      <c r="G1981" s="95"/>
      <c r="H1981" s="6"/>
    </row>
    <row r="1982" spans="1:8">
      <c r="A1982" s="90"/>
      <c r="B1982" s="91" t="s">
        <v>1216</v>
      </c>
      <c r="C1982" s="92" t="s">
        <v>259</v>
      </c>
      <c r="D1982" s="93">
        <v>0.14000000000000001</v>
      </c>
      <c r="E1982" s="94">
        <v>0.74299999999999999</v>
      </c>
      <c r="F1982" s="95">
        <v>0.10402</v>
      </c>
      <c r="G1982" s="95"/>
      <c r="H1982" s="6"/>
    </row>
    <row r="1983" spans="1:8">
      <c r="A1983" s="90"/>
      <c r="B1983" s="91" t="s">
        <v>1217</v>
      </c>
      <c r="C1983" s="92" t="s">
        <v>224</v>
      </c>
      <c r="D1983" s="93">
        <v>13.3</v>
      </c>
      <c r="E1983" s="94">
        <v>1.6199999999999999E-2</v>
      </c>
      <c r="F1983" s="95">
        <v>0.21546000000000001</v>
      </c>
      <c r="G1983" s="95"/>
      <c r="H1983" s="6"/>
    </row>
    <row r="1984" spans="1:8">
      <c r="A1984" s="90"/>
      <c r="B1984" s="91" t="s">
        <v>1218</v>
      </c>
      <c r="C1984" s="92" t="s">
        <v>224</v>
      </c>
      <c r="D1984" s="93">
        <v>16.73</v>
      </c>
      <c r="E1984" s="94">
        <v>9.9299999999999999E-2</v>
      </c>
      <c r="F1984" s="95">
        <v>1.661289</v>
      </c>
      <c r="G1984" s="95"/>
      <c r="H1984" s="6"/>
    </row>
    <row r="1985" spans="1:8">
      <c r="A1985" s="90"/>
      <c r="B1985" s="91" t="s">
        <v>1220</v>
      </c>
      <c r="C1985" s="92" t="s">
        <v>282</v>
      </c>
      <c r="D1985" s="93">
        <v>5.17</v>
      </c>
      <c r="E1985" s="94">
        <v>1</v>
      </c>
      <c r="F1985" s="95">
        <v>5.17</v>
      </c>
      <c r="G1985" s="95"/>
      <c r="H1985" s="6"/>
    </row>
    <row r="1986" spans="1:8">
      <c r="A1986" s="90" t="s">
        <v>310</v>
      </c>
      <c r="B1986" s="91" t="s">
        <v>311</v>
      </c>
      <c r="C1986" s="92" t="s">
        <v>282</v>
      </c>
      <c r="D1986" s="93">
        <v>263.5</v>
      </c>
      <c r="E1986" s="94"/>
      <c r="F1986" s="95">
        <v>5.93</v>
      </c>
      <c r="G1986" s="95">
        <v>1562.56</v>
      </c>
      <c r="H1986" s="6" t="s">
        <v>710</v>
      </c>
    </row>
    <row r="1987" spans="1:8">
      <c r="A1987" s="90"/>
      <c r="B1987" s="91" t="s">
        <v>1215</v>
      </c>
      <c r="C1987" s="92" t="s">
        <v>1007</v>
      </c>
      <c r="D1987" s="93">
        <v>7.7</v>
      </c>
      <c r="E1987" s="94">
        <v>2.5000000000000001E-2</v>
      </c>
      <c r="F1987" s="95">
        <v>0.1925</v>
      </c>
      <c r="G1987" s="95"/>
      <c r="H1987" s="6"/>
    </row>
    <row r="1988" spans="1:8">
      <c r="A1988" s="90"/>
      <c r="B1988" s="91" t="s">
        <v>1216</v>
      </c>
      <c r="C1988" s="92" t="s">
        <v>259</v>
      </c>
      <c r="D1988" s="93">
        <v>0.14000000000000001</v>
      </c>
      <c r="E1988" s="94">
        <v>0.54300000000000004</v>
      </c>
      <c r="F1988" s="95">
        <v>7.6020000000000004E-2</v>
      </c>
      <c r="G1988" s="95"/>
      <c r="H1988" s="6"/>
    </row>
    <row r="1989" spans="1:8">
      <c r="A1989" s="90"/>
      <c r="B1989" s="91" t="s">
        <v>1217</v>
      </c>
      <c r="C1989" s="92" t="s">
        <v>224</v>
      </c>
      <c r="D1989" s="93">
        <v>13.3</v>
      </c>
      <c r="E1989" s="94">
        <v>1.21E-2</v>
      </c>
      <c r="F1989" s="95">
        <v>0.16092999999999999</v>
      </c>
      <c r="G1989" s="95"/>
      <c r="H1989" s="6"/>
    </row>
    <row r="1990" spans="1:8">
      <c r="A1990" s="90"/>
      <c r="B1990" s="91" t="s">
        <v>1218</v>
      </c>
      <c r="C1990" s="92" t="s">
        <v>224</v>
      </c>
      <c r="D1990" s="93">
        <v>16.73</v>
      </c>
      <c r="E1990" s="94">
        <v>7.4300000000000005E-2</v>
      </c>
      <c r="F1990" s="95">
        <v>1.243039</v>
      </c>
      <c r="G1990" s="95"/>
      <c r="H1990" s="6"/>
    </row>
    <row r="1991" spans="1:8">
      <c r="A1991" s="90"/>
      <c r="B1991" s="91" t="s">
        <v>1221</v>
      </c>
      <c r="C1991" s="92" t="s">
        <v>282</v>
      </c>
      <c r="D1991" s="93">
        <v>4.2699999999999996</v>
      </c>
      <c r="E1991" s="94">
        <v>1</v>
      </c>
      <c r="F1991" s="95">
        <v>4.2699999999999996</v>
      </c>
      <c r="G1991" s="95"/>
      <c r="H1991" s="6"/>
    </row>
    <row r="1992" spans="1:8">
      <c r="A1992" s="90" t="s">
        <v>312</v>
      </c>
      <c r="B1992" s="91" t="s">
        <v>313</v>
      </c>
      <c r="C1992" s="92" t="s">
        <v>282</v>
      </c>
      <c r="D1992" s="93">
        <v>150.5</v>
      </c>
      <c r="E1992" s="94"/>
      <c r="F1992" s="95">
        <v>5.22</v>
      </c>
      <c r="G1992" s="95">
        <v>785.61</v>
      </c>
      <c r="H1992" s="6" t="s">
        <v>710</v>
      </c>
    </row>
    <row r="1993" spans="1:8">
      <c r="A1993" s="90"/>
      <c r="B1993" s="91" t="s">
        <v>1215</v>
      </c>
      <c r="C1993" s="92" t="s">
        <v>1007</v>
      </c>
      <c r="D1993" s="93">
        <v>7.7</v>
      </c>
      <c r="E1993" s="94">
        <v>2.5000000000000001E-2</v>
      </c>
      <c r="F1993" s="95">
        <v>0.1925</v>
      </c>
      <c r="G1993" s="95"/>
      <c r="H1993" s="6"/>
    </row>
    <row r="1994" spans="1:8">
      <c r="A1994" s="90"/>
      <c r="B1994" s="91" t="s">
        <v>1216</v>
      </c>
      <c r="C1994" s="92" t="s">
        <v>259</v>
      </c>
      <c r="D1994" s="93">
        <v>0.14000000000000001</v>
      </c>
      <c r="E1994" s="94">
        <v>0.36699999999999999</v>
      </c>
      <c r="F1994" s="95">
        <v>5.1380000000000002E-2</v>
      </c>
      <c r="G1994" s="95"/>
      <c r="H1994" s="6"/>
    </row>
    <row r="1995" spans="1:8">
      <c r="A1995" s="90"/>
      <c r="B1995" s="91" t="s">
        <v>1217</v>
      </c>
      <c r="C1995" s="92" t="s">
        <v>224</v>
      </c>
      <c r="D1995" s="93">
        <v>13.3</v>
      </c>
      <c r="E1995" s="94">
        <v>8.8999999999999999E-3</v>
      </c>
      <c r="F1995" s="95">
        <v>0.11837</v>
      </c>
      <c r="G1995" s="95"/>
      <c r="H1995" s="6"/>
    </row>
    <row r="1996" spans="1:8">
      <c r="A1996" s="90"/>
      <c r="B1996" s="91" t="s">
        <v>1218</v>
      </c>
      <c r="C1996" s="92" t="s">
        <v>224</v>
      </c>
      <c r="D1996" s="93">
        <v>16.73</v>
      </c>
      <c r="E1996" s="94">
        <v>5.4199999999999998E-2</v>
      </c>
      <c r="F1996" s="95">
        <v>0.90676599999999996</v>
      </c>
      <c r="G1996" s="95"/>
      <c r="H1996" s="6"/>
    </row>
    <row r="1997" spans="1:8">
      <c r="A1997" s="90"/>
      <c r="B1997" s="91" t="s">
        <v>1222</v>
      </c>
      <c r="C1997" s="92" t="s">
        <v>282</v>
      </c>
      <c r="D1997" s="93">
        <v>3.97</v>
      </c>
      <c r="E1997" s="94">
        <v>1</v>
      </c>
      <c r="F1997" s="95">
        <v>3.97</v>
      </c>
      <c r="G1997" s="95"/>
      <c r="H1997" s="6"/>
    </row>
    <row r="1998" spans="1:8">
      <c r="A1998" s="90" t="s">
        <v>513</v>
      </c>
      <c r="B1998" s="91" t="s">
        <v>514</v>
      </c>
      <c r="C1998" s="92" t="s">
        <v>282</v>
      </c>
      <c r="D1998" s="93">
        <v>22</v>
      </c>
      <c r="E1998" s="94"/>
      <c r="F1998" s="95">
        <v>4.8</v>
      </c>
      <c r="G1998" s="95">
        <v>105.6</v>
      </c>
      <c r="H1998" s="6" t="s">
        <v>710</v>
      </c>
    </row>
    <row r="1999" spans="1:8">
      <c r="A1999" s="90"/>
      <c r="B1999" s="91" t="s">
        <v>1215</v>
      </c>
      <c r="C1999" s="92" t="s">
        <v>1007</v>
      </c>
      <c r="D1999" s="93">
        <v>7.7</v>
      </c>
      <c r="E1999" s="94">
        <v>2.5000000000000001E-2</v>
      </c>
      <c r="F1999" s="95">
        <v>0.1925</v>
      </c>
      <c r="G1999" s="95"/>
      <c r="H1999" s="6"/>
    </row>
    <row r="2000" spans="1:8">
      <c r="A2000" s="90"/>
      <c r="B2000" s="91" t="s">
        <v>1216</v>
      </c>
      <c r="C2000" s="92" t="s">
        <v>259</v>
      </c>
      <c r="D2000" s="93">
        <v>0.14000000000000001</v>
      </c>
      <c r="E2000" s="94">
        <v>0.21199999999999999</v>
      </c>
      <c r="F2000" s="95">
        <v>2.9680000000000002E-2</v>
      </c>
      <c r="G2000" s="95"/>
      <c r="H2000" s="6"/>
    </row>
    <row r="2001" spans="1:8">
      <c r="A2001" s="90"/>
      <c r="B2001" s="91" t="s">
        <v>1217</v>
      </c>
      <c r="C2001" s="92" t="s">
        <v>224</v>
      </c>
      <c r="D2001" s="93">
        <v>13.3</v>
      </c>
      <c r="E2001" s="94">
        <v>6.0000000000000001E-3</v>
      </c>
      <c r="F2001" s="95">
        <v>7.9799999999999996E-2</v>
      </c>
      <c r="G2001" s="95"/>
      <c r="H2001" s="6"/>
    </row>
    <row r="2002" spans="1:8">
      <c r="A2002" s="90"/>
      <c r="B2002" s="91" t="s">
        <v>1218</v>
      </c>
      <c r="C2002" s="92" t="s">
        <v>224</v>
      </c>
      <c r="D2002" s="93">
        <v>16.73</v>
      </c>
      <c r="E2002" s="94">
        <v>3.6700000000000003E-2</v>
      </c>
      <c r="F2002" s="95">
        <v>0.61399099999999995</v>
      </c>
      <c r="G2002" s="95"/>
      <c r="H2002" s="6"/>
    </row>
    <row r="2003" spans="1:8">
      <c r="A2003" s="90"/>
      <c r="B2003" s="91" t="s">
        <v>1298</v>
      </c>
      <c r="C2003" s="92" t="s">
        <v>282</v>
      </c>
      <c r="D2003" s="93">
        <v>3.91</v>
      </c>
      <c r="E2003" s="94">
        <v>1</v>
      </c>
      <c r="F2003" s="95">
        <v>3.91</v>
      </c>
      <c r="G2003" s="95"/>
      <c r="H2003" s="6"/>
    </row>
    <row r="2004" spans="1:8">
      <c r="A2004" s="90" t="s">
        <v>485</v>
      </c>
      <c r="B2004" s="91" t="s">
        <v>486</v>
      </c>
      <c r="C2004" s="92" t="s">
        <v>282</v>
      </c>
      <c r="D2004" s="93">
        <v>93</v>
      </c>
      <c r="E2004" s="94"/>
      <c r="F2004" s="95">
        <v>8.91</v>
      </c>
      <c r="G2004" s="95">
        <v>828.63</v>
      </c>
      <c r="H2004" s="6" t="s">
        <v>710</v>
      </c>
    </row>
    <row r="2005" spans="1:8">
      <c r="A2005" s="90"/>
      <c r="B2005" s="91" t="s">
        <v>1215</v>
      </c>
      <c r="C2005" s="92" t="s">
        <v>1007</v>
      </c>
      <c r="D2005" s="93">
        <v>7.7</v>
      </c>
      <c r="E2005" s="94">
        <v>2.5000000000000001E-2</v>
      </c>
      <c r="F2005" s="95">
        <v>0.1925</v>
      </c>
      <c r="G2005" s="95"/>
      <c r="H2005" s="6"/>
    </row>
    <row r="2006" spans="1:8">
      <c r="A2006" s="90"/>
      <c r="B2006" s="91" t="s">
        <v>1216</v>
      </c>
      <c r="C2006" s="92" t="s">
        <v>259</v>
      </c>
      <c r="D2006" s="93">
        <v>0.14000000000000001</v>
      </c>
      <c r="E2006" s="94">
        <v>1.19</v>
      </c>
      <c r="F2006" s="95">
        <v>0.1666</v>
      </c>
      <c r="G2006" s="95"/>
      <c r="H2006" s="6"/>
    </row>
    <row r="2007" spans="1:8">
      <c r="A2007" s="90"/>
      <c r="B2007" s="91" t="s">
        <v>1217</v>
      </c>
      <c r="C2007" s="92" t="s">
        <v>224</v>
      </c>
      <c r="D2007" s="93">
        <v>13.3</v>
      </c>
      <c r="E2007" s="94">
        <v>2.8500000000000001E-2</v>
      </c>
      <c r="F2007" s="95">
        <v>0.37905</v>
      </c>
      <c r="G2007" s="95"/>
      <c r="H2007" s="6"/>
    </row>
    <row r="2008" spans="1:8">
      <c r="A2008" s="90"/>
      <c r="B2008" s="91" t="s">
        <v>1218</v>
      </c>
      <c r="C2008" s="92" t="s">
        <v>224</v>
      </c>
      <c r="D2008" s="93">
        <v>16.73</v>
      </c>
      <c r="E2008" s="94">
        <v>0.17430000000000001</v>
      </c>
      <c r="F2008" s="95">
        <v>2.916039</v>
      </c>
      <c r="G2008" s="95"/>
      <c r="H2008" s="6"/>
    </row>
    <row r="2009" spans="1:8">
      <c r="A2009" s="90"/>
      <c r="B2009" s="91" t="s">
        <v>1285</v>
      </c>
      <c r="C2009" s="92" t="s">
        <v>282</v>
      </c>
      <c r="D2009" s="93">
        <v>5.28</v>
      </c>
      <c r="E2009" s="94">
        <v>1</v>
      </c>
      <c r="F2009" s="95">
        <v>5.28</v>
      </c>
      <c r="G2009" s="95"/>
      <c r="H2009" s="6"/>
    </row>
    <row r="2010" spans="1:8">
      <c r="A2010" s="84"/>
      <c r="B2010" s="85" t="s">
        <v>408</v>
      </c>
      <c r="C2010" s="86"/>
      <c r="D2010" s="87"/>
      <c r="E2010" s="88"/>
      <c r="F2010" s="89"/>
      <c r="G2010" s="89">
        <v>4026.28</v>
      </c>
      <c r="H2010" s="5" t="s">
        <v>715</v>
      </c>
    </row>
    <row r="2011" spans="1:8">
      <c r="A2011" s="90" t="s">
        <v>716</v>
      </c>
      <c r="B2011" s="91" t="s">
        <v>717</v>
      </c>
      <c r="C2011" s="92" t="s">
        <v>28</v>
      </c>
      <c r="D2011" s="93">
        <v>1</v>
      </c>
      <c r="E2011" s="94"/>
      <c r="F2011" s="95">
        <v>172.73</v>
      </c>
      <c r="G2011" s="95">
        <v>172.73</v>
      </c>
      <c r="H2011" s="6" t="s">
        <v>715</v>
      </c>
    </row>
    <row r="2012" spans="1:8">
      <c r="A2012" s="90"/>
      <c r="B2012" s="91" t="s">
        <v>1402</v>
      </c>
      <c r="C2012" s="92" t="s">
        <v>28</v>
      </c>
      <c r="D2012" s="93">
        <v>5.41</v>
      </c>
      <c r="E2012" s="94">
        <v>1</v>
      </c>
      <c r="F2012" s="95">
        <v>5.41</v>
      </c>
      <c r="G2012" s="95"/>
      <c r="H2012" s="6"/>
    </row>
    <row r="2013" spans="1:8">
      <c r="A2013" s="90"/>
      <c r="B2013" s="91" t="s">
        <v>1403</v>
      </c>
      <c r="C2013" s="92" t="s">
        <v>28</v>
      </c>
      <c r="D2013" s="93">
        <v>9.67</v>
      </c>
      <c r="E2013" s="94">
        <v>1</v>
      </c>
      <c r="F2013" s="95">
        <v>9.67</v>
      </c>
      <c r="G2013" s="95"/>
      <c r="H2013" s="6"/>
    </row>
    <row r="2014" spans="1:8">
      <c r="A2014" s="90"/>
      <c r="B2014" s="91" t="s">
        <v>1404</v>
      </c>
      <c r="C2014" s="92" t="s">
        <v>28</v>
      </c>
      <c r="D2014" s="93">
        <v>6.7</v>
      </c>
      <c r="E2014" s="94">
        <v>1</v>
      </c>
      <c r="F2014" s="95">
        <v>6.7</v>
      </c>
      <c r="G2014" s="95"/>
      <c r="H2014" s="6"/>
    </row>
    <row r="2015" spans="1:8">
      <c r="A2015" s="90"/>
      <c r="B2015" s="91" t="s">
        <v>1405</v>
      </c>
      <c r="C2015" s="92" t="s">
        <v>28</v>
      </c>
      <c r="D2015" s="93">
        <v>110.34</v>
      </c>
      <c r="E2015" s="94">
        <v>1</v>
      </c>
      <c r="F2015" s="95">
        <v>110.34</v>
      </c>
      <c r="G2015" s="95"/>
      <c r="H2015" s="6"/>
    </row>
    <row r="2016" spans="1:8">
      <c r="A2016" s="90"/>
      <c r="B2016" s="91" t="s">
        <v>1406</v>
      </c>
      <c r="C2016" s="92" t="s">
        <v>28</v>
      </c>
      <c r="D2016" s="93">
        <v>40.61</v>
      </c>
      <c r="E2016" s="94">
        <v>1</v>
      </c>
      <c r="F2016" s="95">
        <v>40.61</v>
      </c>
      <c r="G2016" s="95"/>
      <c r="H2016" s="6"/>
    </row>
    <row r="2017" spans="1:8">
      <c r="A2017" s="90" t="s">
        <v>718</v>
      </c>
      <c r="B2017" s="91" t="s">
        <v>719</v>
      </c>
      <c r="C2017" s="92" t="s">
        <v>28</v>
      </c>
      <c r="D2017" s="93">
        <v>1</v>
      </c>
      <c r="E2017" s="94"/>
      <c r="F2017" s="95">
        <v>422.95</v>
      </c>
      <c r="G2017" s="95">
        <v>422.95</v>
      </c>
      <c r="H2017" s="6" t="s">
        <v>715</v>
      </c>
    </row>
    <row r="2018" spans="1:8">
      <c r="A2018" s="90"/>
      <c r="B2018" s="91" t="s">
        <v>1407</v>
      </c>
      <c r="C2018" s="92" t="s">
        <v>28</v>
      </c>
      <c r="D2018" s="93">
        <v>27.39</v>
      </c>
      <c r="E2018" s="94">
        <v>1</v>
      </c>
      <c r="F2018" s="95">
        <v>27.39</v>
      </c>
      <c r="G2018" s="95"/>
      <c r="H2018" s="6"/>
    </row>
    <row r="2019" spans="1:8">
      <c r="A2019" s="90"/>
      <c r="B2019" s="91" t="s">
        <v>934</v>
      </c>
      <c r="C2019" s="92" t="s">
        <v>28</v>
      </c>
      <c r="D2019" s="93">
        <v>395.56</v>
      </c>
      <c r="E2019" s="94">
        <v>1</v>
      </c>
      <c r="F2019" s="95">
        <v>395.56</v>
      </c>
      <c r="G2019" s="95"/>
      <c r="H2019" s="6"/>
    </row>
    <row r="2020" spans="1:8">
      <c r="A2020" s="90" t="s">
        <v>720</v>
      </c>
      <c r="B2020" s="91" t="s">
        <v>721</v>
      </c>
      <c r="C2020" s="92" t="s">
        <v>28</v>
      </c>
      <c r="D2020" s="93">
        <v>3</v>
      </c>
      <c r="E2020" s="94"/>
      <c r="F2020" s="95">
        <v>170.59</v>
      </c>
      <c r="G2020" s="95">
        <v>511.77</v>
      </c>
      <c r="H2020" s="6" t="s">
        <v>715</v>
      </c>
    </row>
    <row r="2021" spans="1:8">
      <c r="A2021" s="90"/>
      <c r="B2021" s="91" t="s">
        <v>1408</v>
      </c>
      <c r="C2021" s="92" t="s">
        <v>28</v>
      </c>
      <c r="D2021" s="93">
        <v>36.520000000000003</v>
      </c>
      <c r="E2021" s="94">
        <v>1</v>
      </c>
      <c r="F2021" s="95">
        <v>36.520000000000003</v>
      </c>
      <c r="G2021" s="95"/>
      <c r="H2021" s="6"/>
    </row>
    <row r="2022" spans="1:8">
      <c r="A2022" s="90"/>
      <c r="B2022" s="91" t="s">
        <v>1403</v>
      </c>
      <c r="C2022" s="92" t="s">
        <v>28</v>
      </c>
      <c r="D2022" s="93">
        <v>9.67</v>
      </c>
      <c r="E2022" s="94">
        <v>1</v>
      </c>
      <c r="F2022" s="95">
        <v>9.67</v>
      </c>
      <c r="G2022" s="95"/>
      <c r="H2022" s="6"/>
    </row>
    <row r="2023" spans="1:8">
      <c r="A2023" s="90"/>
      <c r="B2023" s="91" t="s">
        <v>1409</v>
      </c>
      <c r="C2023" s="92" t="s">
        <v>28</v>
      </c>
      <c r="D2023" s="93">
        <v>124.4</v>
      </c>
      <c r="E2023" s="94">
        <v>1</v>
      </c>
      <c r="F2023" s="95">
        <v>124.4</v>
      </c>
      <c r="G2023" s="95"/>
      <c r="H2023" s="6"/>
    </row>
    <row r="2024" spans="1:8">
      <c r="A2024" s="90" t="s">
        <v>722</v>
      </c>
      <c r="B2024" s="91" t="s">
        <v>723</v>
      </c>
      <c r="C2024" s="92" t="s">
        <v>28</v>
      </c>
      <c r="D2024" s="93">
        <v>1</v>
      </c>
      <c r="E2024" s="94"/>
      <c r="F2024" s="95">
        <v>199.89</v>
      </c>
      <c r="G2024" s="95">
        <v>199.89</v>
      </c>
      <c r="H2024" s="6" t="s">
        <v>715</v>
      </c>
    </row>
    <row r="2025" spans="1:8">
      <c r="A2025" s="90"/>
      <c r="B2025" s="91" t="s">
        <v>1410</v>
      </c>
      <c r="C2025" s="92" t="s">
        <v>1007</v>
      </c>
      <c r="D2025" s="93">
        <v>14.75</v>
      </c>
      <c r="E2025" s="94">
        <v>0.12</v>
      </c>
      <c r="F2025" s="95">
        <v>1.77</v>
      </c>
      <c r="G2025" s="95"/>
      <c r="H2025" s="6"/>
    </row>
    <row r="2026" spans="1:8">
      <c r="A2026" s="90"/>
      <c r="B2026" s="91" t="s">
        <v>1248</v>
      </c>
      <c r="C2026" s="92" t="s">
        <v>1199</v>
      </c>
      <c r="D2026" s="93">
        <v>21.71</v>
      </c>
      <c r="E2026" s="94">
        <v>0.08</v>
      </c>
      <c r="F2026" s="95">
        <v>1.7367999999999999</v>
      </c>
      <c r="G2026" s="95"/>
      <c r="H2026" s="6"/>
    </row>
    <row r="2027" spans="1:8">
      <c r="A2027" s="90"/>
      <c r="B2027" s="91" t="s">
        <v>1411</v>
      </c>
      <c r="C2027" s="92" t="s">
        <v>259</v>
      </c>
      <c r="D2027" s="93">
        <v>173</v>
      </c>
      <c r="E2027" s="94">
        <v>1</v>
      </c>
      <c r="F2027" s="95">
        <v>173</v>
      </c>
      <c r="G2027" s="95"/>
      <c r="H2027" s="6"/>
    </row>
    <row r="2028" spans="1:8">
      <c r="A2028" s="90"/>
      <c r="B2028" s="91" t="s">
        <v>1151</v>
      </c>
      <c r="C2028" s="92" t="s">
        <v>224</v>
      </c>
      <c r="D2028" s="93">
        <v>13.02</v>
      </c>
      <c r="E2028" s="94">
        <v>0.7</v>
      </c>
      <c r="F2028" s="95">
        <v>9.1140000000000008</v>
      </c>
      <c r="G2028" s="95"/>
      <c r="H2028" s="6"/>
    </row>
    <row r="2029" spans="1:8">
      <c r="A2029" s="90"/>
      <c r="B2029" s="91" t="s">
        <v>1184</v>
      </c>
      <c r="C2029" s="92" t="s">
        <v>224</v>
      </c>
      <c r="D2029" s="93">
        <v>16.8</v>
      </c>
      <c r="E2029" s="94">
        <v>0.85</v>
      </c>
      <c r="F2029" s="95">
        <v>14.28</v>
      </c>
      <c r="G2029" s="95"/>
      <c r="H2029" s="6"/>
    </row>
    <row r="2030" spans="1:8">
      <c r="A2030" s="90" t="s">
        <v>724</v>
      </c>
      <c r="B2030" s="91" t="s">
        <v>725</v>
      </c>
      <c r="C2030" s="92" t="s">
        <v>28</v>
      </c>
      <c r="D2030" s="93">
        <v>4</v>
      </c>
      <c r="E2030" s="94"/>
      <c r="F2030" s="95">
        <v>34.44</v>
      </c>
      <c r="G2030" s="95">
        <v>137.76</v>
      </c>
      <c r="H2030" s="6" t="s">
        <v>715</v>
      </c>
    </row>
    <row r="2031" spans="1:8">
      <c r="A2031" s="90"/>
      <c r="B2031" s="91" t="s">
        <v>1073</v>
      </c>
      <c r="C2031" s="92" t="s">
        <v>259</v>
      </c>
      <c r="D2031" s="93">
        <v>2.5499999999999998</v>
      </c>
      <c r="E2031" s="94">
        <v>3.04E-2</v>
      </c>
      <c r="F2031" s="95">
        <v>7.7520000000000006E-2</v>
      </c>
      <c r="G2031" s="95"/>
      <c r="H2031" s="6"/>
    </row>
    <row r="2032" spans="1:8">
      <c r="A2032" s="90"/>
      <c r="B2032" s="91" t="s">
        <v>1412</v>
      </c>
      <c r="C2032" s="92" t="s">
        <v>259</v>
      </c>
      <c r="D2032" s="93">
        <v>31.88</v>
      </c>
      <c r="E2032" s="94">
        <v>1</v>
      </c>
      <c r="F2032" s="95">
        <v>31.88</v>
      </c>
      <c r="G2032" s="95"/>
      <c r="H2032" s="6"/>
    </row>
    <row r="2033" spans="1:8">
      <c r="A2033" s="90"/>
      <c r="B2033" s="91" t="s">
        <v>1184</v>
      </c>
      <c r="C2033" s="92" t="s">
        <v>224</v>
      </c>
      <c r="D2033" s="93">
        <v>16.8</v>
      </c>
      <c r="E2033" s="94">
        <v>0.12</v>
      </c>
      <c r="F2033" s="95">
        <v>2.016</v>
      </c>
      <c r="G2033" s="95"/>
      <c r="H2033" s="6"/>
    </row>
    <row r="2034" spans="1:8">
      <c r="A2034" s="90"/>
      <c r="B2034" s="91" t="s">
        <v>1009</v>
      </c>
      <c r="C2034" s="92" t="s">
        <v>224</v>
      </c>
      <c r="D2034" s="93">
        <v>12.04</v>
      </c>
      <c r="E2034" s="94">
        <v>0.04</v>
      </c>
      <c r="F2034" s="95">
        <v>0.48159999999999997</v>
      </c>
      <c r="G2034" s="95"/>
      <c r="H2034" s="6"/>
    </row>
    <row r="2035" spans="1:8">
      <c r="A2035" s="90" t="s">
        <v>726</v>
      </c>
      <c r="B2035" s="91" t="s">
        <v>727</v>
      </c>
      <c r="C2035" s="92" t="s">
        <v>28</v>
      </c>
      <c r="D2035" s="93">
        <v>1</v>
      </c>
      <c r="E2035" s="94"/>
      <c r="F2035" s="95">
        <v>442.48</v>
      </c>
      <c r="G2035" s="95">
        <v>442.48</v>
      </c>
      <c r="H2035" s="6" t="s">
        <v>715</v>
      </c>
    </row>
    <row r="2036" spans="1:8">
      <c r="A2036" s="90"/>
      <c r="B2036" s="91" t="s">
        <v>1413</v>
      </c>
      <c r="C2036" s="92" t="s">
        <v>28</v>
      </c>
      <c r="D2036" s="93">
        <v>404.65</v>
      </c>
      <c r="E2036" s="94">
        <v>1</v>
      </c>
      <c r="F2036" s="95">
        <v>404.65</v>
      </c>
      <c r="G2036" s="95"/>
      <c r="H2036" s="6"/>
    </row>
    <row r="2037" spans="1:8">
      <c r="A2037" s="90"/>
      <c r="B2037" s="91" t="s">
        <v>1402</v>
      </c>
      <c r="C2037" s="92" t="s">
        <v>28</v>
      </c>
      <c r="D2037" s="93">
        <v>5.41</v>
      </c>
      <c r="E2037" s="94">
        <v>1</v>
      </c>
      <c r="F2037" s="95">
        <v>5.41</v>
      </c>
      <c r="G2037" s="95"/>
      <c r="H2037" s="6"/>
    </row>
    <row r="2038" spans="1:8">
      <c r="A2038" s="90"/>
      <c r="B2038" s="91" t="s">
        <v>1414</v>
      </c>
      <c r="C2038" s="92" t="s">
        <v>28</v>
      </c>
      <c r="D2038" s="93">
        <v>17.05</v>
      </c>
      <c r="E2038" s="94">
        <v>1</v>
      </c>
      <c r="F2038" s="95">
        <v>17.05</v>
      </c>
      <c r="G2038" s="95"/>
      <c r="H2038" s="6"/>
    </row>
    <row r="2039" spans="1:8">
      <c r="A2039" s="90"/>
      <c r="B2039" s="91" t="s">
        <v>1415</v>
      </c>
      <c r="C2039" s="92" t="s">
        <v>28</v>
      </c>
      <c r="D2039" s="93">
        <v>15.37</v>
      </c>
      <c r="E2039" s="94">
        <v>1</v>
      </c>
      <c r="F2039" s="95">
        <v>15.37</v>
      </c>
      <c r="G2039" s="95"/>
      <c r="H2039" s="6"/>
    </row>
    <row r="2040" spans="1:8">
      <c r="A2040" s="90" t="s">
        <v>728</v>
      </c>
      <c r="B2040" s="91" t="s">
        <v>729</v>
      </c>
      <c r="C2040" s="92" t="s">
        <v>28</v>
      </c>
      <c r="D2040" s="93">
        <v>5</v>
      </c>
      <c r="E2040" s="94"/>
      <c r="F2040" s="95">
        <v>273.77999999999997</v>
      </c>
      <c r="G2040" s="95">
        <v>1368.9</v>
      </c>
      <c r="H2040" s="6" t="s">
        <v>715</v>
      </c>
    </row>
    <row r="2041" spans="1:8">
      <c r="A2041" s="90"/>
      <c r="B2041" s="91" t="s">
        <v>1416</v>
      </c>
      <c r="C2041" s="92" t="s">
        <v>1007</v>
      </c>
      <c r="D2041" s="93">
        <v>30.97</v>
      </c>
      <c r="E2041" s="94">
        <v>0.52280000000000004</v>
      </c>
      <c r="F2041" s="95">
        <v>16.191116000000001</v>
      </c>
      <c r="G2041" s="95"/>
      <c r="H2041" s="6"/>
    </row>
    <row r="2042" spans="1:8">
      <c r="A2042" s="90"/>
      <c r="B2042" s="91" t="s">
        <v>1357</v>
      </c>
      <c r="C2042" s="92" t="s">
        <v>259</v>
      </c>
      <c r="D2042" s="93">
        <v>0.3</v>
      </c>
      <c r="E2042" s="94">
        <v>6</v>
      </c>
      <c r="F2042" s="95">
        <v>1.8</v>
      </c>
      <c r="G2042" s="95"/>
      <c r="H2042" s="6"/>
    </row>
    <row r="2043" spans="1:8">
      <c r="A2043" s="90"/>
      <c r="B2043" s="91" t="s">
        <v>1417</v>
      </c>
      <c r="C2043" s="92" t="s">
        <v>918</v>
      </c>
      <c r="D2043" s="93">
        <v>167.79</v>
      </c>
      <c r="E2043" s="94">
        <v>1.0049999999999999</v>
      </c>
      <c r="F2043" s="95">
        <v>168.62895</v>
      </c>
      <c r="G2043" s="95"/>
      <c r="H2043" s="6"/>
    </row>
    <row r="2044" spans="1:8">
      <c r="A2044" s="90"/>
      <c r="B2044" s="91" t="s">
        <v>1418</v>
      </c>
      <c r="C2044" s="92" t="s">
        <v>1007</v>
      </c>
      <c r="D2044" s="93">
        <v>38.99</v>
      </c>
      <c r="E2044" s="94">
        <v>3.5099999999999999E-2</v>
      </c>
      <c r="F2044" s="95">
        <v>1.368549</v>
      </c>
      <c r="G2044" s="95"/>
      <c r="H2044" s="6"/>
    </row>
    <row r="2045" spans="1:8">
      <c r="A2045" s="90"/>
      <c r="B2045" s="91" t="s">
        <v>1419</v>
      </c>
      <c r="C2045" s="92" t="s">
        <v>259</v>
      </c>
      <c r="D2045" s="93">
        <v>25.12</v>
      </c>
      <c r="E2045" s="94">
        <v>2</v>
      </c>
      <c r="F2045" s="95">
        <v>50.24</v>
      </c>
      <c r="G2045" s="95"/>
      <c r="H2045" s="6"/>
    </row>
    <row r="2046" spans="1:8">
      <c r="A2046" s="90"/>
      <c r="B2046" s="91" t="s">
        <v>1420</v>
      </c>
      <c r="C2046" s="92" t="s">
        <v>224</v>
      </c>
      <c r="D2046" s="93">
        <v>15.96</v>
      </c>
      <c r="E2046" s="94">
        <v>1.49</v>
      </c>
      <c r="F2046" s="95">
        <v>23.7804</v>
      </c>
      <c r="G2046" s="95"/>
      <c r="H2046" s="6"/>
    </row>
    <row r="2047" spans="1:8">
      <c r="A2047" s="90"/>
      <c r="B2047" s="91" t="s">
        <v>1009</v>
      </c>
      <c r="C2047" s="92" t="s">
        <v>224</v>
      </c>
      <c r="D2047" s="93">
        <v>12.04</v>
      </c>
      <c r="E2047" s="94">
        <v>0.98</v>
      </c>
      <c r="F2047" s="95">
        <v>11.799200000000001</v>
      </c>
      <c r="G2047" s="95"/>
      <c r="H2047" s="6"/>
    </row>
    <row r="2048" spans="1:8">
      <c r="A2048" s="90" t="s">
        <v>730</v>
      </c>
      <c r="B2048" s="91" t="s">
        <v>731</v>
      </c>
      <c r="C2048" s="92" t="s">
        <v>28</v>
      </c>
      <c r="D2048" s="93">
        <v>1</v>
      </c>
      <c r="E2048" s="94"/>
      <c r="F2048" s="95">
        <v>103.46</v>
      </c>
      <c r="G2048" s="95">
        <v>103.46</v>
      </c>
      <c r="H2048" s="6" t="s">
        <v>715</v>
      </c>
    </row>
    <row r="2049" spans="1:8">
      <c r="A2049" s="90"/>
      <c r="B2049" s="91" t="s">
        <v>1063</v>
      </c>
      <c r="C2049" s="92" t="s">
        <v>1007</v>
      </c>
      <c r="D2049" s="93">
        <v>0.35</v>
      </c>
      <c r="E2049" s="94">
        <v>0.8</v>
      </c>
      <c r="F2049" s="95">
        <v>0.28000000000000003</v>
      </c>
      <c r="G2049" s="95"/>
      <c r="H2049" s="6"/>
    </row>
    <row r="2050" spans="1:8">
      <c r="A2050" s="90"/>
      <c r="B2050" s="91" t="s">
        <v>1421</v>
      </c>
      <c r="C2050" s="92" t="s">
        <v>259</v>
      </c>
      <c r="D2050" s="93">
        <v>45.5</v>
      </c>
      <c r="E2050" s="94">
        <v>1</v>
      </c>
      <c r="F2050" s="95">
        <v>45.5</v>
      </c>
      <c r="G2050" s="95"/>
      <c r="H2050" s="6"/>
    </row>
    <row r="2051" spans="1:8">
      <c r="A2051" s="90"/>
      <c r="B2051" s="91" t="s">
        <v>1184</v>
      </c>
      <c r="C2051" s="92" t="s">
        <v>224</v>
      </c>
      <c r="D2051" s="93">
        <v>16.8</v>
      </c>
      <c r="E2051" s="94">
        <v>2</v>
      </c>
      <c r="F2051" s="95">
        <v>33.6</v>
      </c>
      <c r="G2051" s="95"/>
      <c r="H2051" s="6"/>
    </row>
    <row r="2052" spans="1:8">
      <c r="A2052" s="90"/>
      <c r="B2052" s="91" t="s">
        <v>1009</v>
      </c>
      <c r="C2052" s="92" t="s">
        <v>224</v>
      </c>
      <c r="D2052" s="93">
        <v>12.04</v>
      </c>
      <c r="E2052" s="94">
        <v>2</v>
      </c>
      <c r="F2052" s="95">
        <v>24.08</v>
      </c>
      <c r="G2052" s="95"/>
      <c r="H2052" s="6"/>
    </row>
    <row r="2053" spans="1:8">
      <c r="A2053" s="90" t="s">
        <v>732</v>
      </c>
      <c r="B2053" s="91" t="s">
        <v>733</v>
      </c>
      <c r="C2053" s="92" t="s">
        <v>28</v>
      </c>
      <c r="D2053" s="93">
        <v>1</v>
      </c>
      <c r="E2053" s="94"/>
      <c r="F2053" s="95">
        <v>666.34</v>
      </c>
      <c r="G2053" s="95">
        <v>666.34</v>
      </c>
      <c r="H2053" s="6" t="s">
        <v>715</v>
      </c>
    </row>
    <row r="2054" spans="1:8">
      <c r="A2054" s="90"/>
      <c r="B2054" s="91" t="s">
        <v>1422</v>
      </c>
      <c r="C2054" s="92" t="s">
        <v>259</v>
      </c>
      <c r="D2054" s="93">
        <v>8.75</v>
      </c>
      <c r="E2054" s="94">
        <v>1</v>
      </c>
      <c r="F2054" s="95">
        <v>8.75</v>
      </c>
      <c r="G2054" s="95"/>
      <c r="H2054" s="6"/>
    </row>
    <row r="2055" spans="1:8">
      <c r="A2055" s="90"/>
      <c r="B2055" s="91" t="s">
        <v>1423</v>
      </c>
      <c r="C2055" s="92" t="s">
        <v>259</v>
      </c>
      <c r="D2055" s="93">
        <v>14.77</v>
      </c>
      <c r="E2055" s="94">
        <v>2</v>
      </c>
      <c r="F2055" s="95">
        <v>29.54</v>
      </c>
      <c r="G2055" s="95"/>
      <c r="H2055" s="6"/>
    </row>
    <row r="2056" spans="1:8">
      <c r="A2056" s="90"/>
      <c r="B2056" s="91" t="s">
        <v>1424</v>
      </c>
      <c r="C2056" s="92" t="s">
        <v>259</v>
      </c>
      <c r="D2056" s="93">
        <v>16.510000000000002</v>
      </c>
      <c r="E2056" s="94">
        <v>1</v>
      </c>
      <c r="F2056" s="95">
        <v>16.510000000000002</v>
      </c>
      <c r="G2056" s="95"/>
      <c r="H2056" s="6"/>
    </row>
    <row r="2057" spans="1:8">
      <c r="A2057" s="90"/>
      <c r="B2057" s="91" t="s">
        <v>1425</v>
      </c>
      <c r="C2057" s="92" t="s">
        <v>259</v>
      </c>
      <c r="D2057" s="93">
        <v>4.9000000000000004</v>
      </c>
      <c r="E2057" s="94">
        <v>0.4</v>
      </c>
      <c r="F2057" s="95">
        <v>1.96</v>
      </c>
      <c r="G2057" s="95"/>
      <c r="H2057" s="6"/>
    </row>
    <row r="2058" spans="1:8">
      <c r="A2058" s="90"/>
      <c r="B2058" s="91" t="s">
        <v>1073</v>
      </c>
      <c r="C2058" s="92" t="s">
        <v>259</v>
      </c>
      <c r="D2058" s="93">
        <v>2.5499999999999998</v>
      </c>
      <c r="E2058" s="94">
        <v>0.3</v>
      </c>
      <c r="F2058" s="95">
        <v>0.76500000000000001</v>
      </c>
      <c r="G2058" s="95"/>
      <c r="H2058" s="6"/>
    </row>
    <row r="2059" spans="1:8">
      <c r="A2059" s="90"/>
      <c r="B2059" s="91" t="s">
        <v>1426</v>
      </c>
      <c r="C2059" s="92" t="s">
        <v>28</v>
      </c>
      <c r="D2059" s="93">
        <v>1.32</v>
      </c>
      <c r="E2059" s="94">
        <v>1</v>
      </c>
      <c r="F2059" s="95">
        <v>1.32</v>
      </c>
      <c r="G2059" s="95"/>
      <c r="H2059" s="6"/>
    </row>
    <row r="2060" spans="1:8">
      <c r="A2060" s="90"/>
      <c r="B2060" s="91" t="s">
        <v>1427</v>
      </c>
      <c r="C2060" s="92" t="s">
        <v>259</v>
      </c>
      <c r="D2060" s="93">
        <v>2.12</v>
      </c>
      <c r="E2060" s="94">
        <v>1</v>
      </c>
      <c r="F2060" s="95">
        <v>2.12</v>
      </c>
      <c r="G2060" s="95"/>
      <c r="H2060" s="6"/>
    </row>
    <row r="2061" spans="1:8">
      <c r="A2061" s="90"/>
      <c r="B2061" s="91" t="s">
        <v>1428</v>
      </c>
      <c r="C2061" s="92" t="s">
        <v>254</v>
      </c>
      <c r="D2061" s="93">
        <v>2.38</v>
      </c>
      <c r="E2061" s="94">
        <v>1.5</v>
      </c>
      <c r="F2061" s="95">
        <v>3.57</v>
      </c>
      <c r="G2061" s="95"/>
      <c r="H2061" s="6"/>
    </row>
    <row r="2062" spans="1:8">
      <c r="A2062" s="90"/>
      <c r="B2062" s="91" t="s">
        <v>1314</v>
      </c>
      <c r="C2062" s="92" t="s">
        <v>254</v>
      </c>
      <c r="D2062" s="93">
        <v>5.0999999999999996</v>
      </c>
      <c r="E2062" s="94">
        <v>2</v>
      </c>
      <c r="F2062" s="95">
        <v>10.199999999999999</v>
      </c>
      <c r="G2062" s="95"/>
      <c r="H2062" s="6"/>
    </row>
    <row r="2063" spans="1:8">
      <c r="A2063" s="90"/>
      <c r="B2063" s="91" t="s">
        <v>1429</v>
      </c>
      <c r="C2063" s="92" t="s">
        <v>259</v>
      </c>
      <c r="D2063" s="93">
        <v>17.59</v>
      </c>
      <c r="E2063" s="94">
        <v>1</v>
      </c>
      <c r="F2063" s="95">
        <v>17.59</v>
      </c>
      <c r="G2063" s="95"/>
      <c r="H2063" s="6"/>
    </row>
    <row r="2064" spans="1:8">
      <c r="A2064" s="90"/>
      <c r="B2064" s="91" t="s">
        <v>1430</v>
      </c>
      <c r="C2064" s="92" t="s">
        <v>259</v>
      </c>
      <c r="D2064" s="93">
        <v>11.92</v>
      </c>
      <c r="E2064" s="94">
        <v>1</v>
      </c>
      <c r="F2064" s="95">
        <v>11.92</v>
      </c>
      <c r="G2064" s="95"/>
      <c r="H2064" s="6"/>
    </row>
    <row r="2065" spans="1:8">
      <c r="A2065" s="90"/>
      <c r="B2065" s="91" t="s">
        <v>1431</v>
      </c>
      <c r="C2065" s="92" t="s">
        <v>259</v>
      </c>
      <c r="D2065" s="93">
        <v>329.95</v>
      </c>
      <c r="E2065" s="94">
        <v>1</v>
      </c>
      <c r="F2065" s="95">
        <v>329.95</v>
      </c>
      <c r="G2065" s="95"/>
      <c r="H2065" s="6"/>
    </row>
    <row r="2066" spans="1:8">
      <c r="A2066" s="90"/>
      <c r="B2066" s="91" t="s">
        <v>1260</v>
      </c>
      <c r="C2066" s="92" t="s">
        <v>224</v>
      </c>
      <c r="D2066" s="93">
        <v>13.35</v>
      </c>
      <c r="E2066" s="94">
        <v>7.7</v>
      </c>
      <c r="F2066" s="95">
        <v>102.795</v>
      </c>
      <c r="G2066" s="95"/>
      <c r="H2066" s="6"/>
    </row>
    <row r="2067" spans="1:8">
      <c r="A2067" s="90"/>
      <c r="B2067" s="91" t="s">
        <v>1184</v>
      </c>
      <c r="C2067" s="92" t="s">
        <v>224</v>
      </c>
      <c r="D2067" s="93">
        <v>16.8</v>
      </c>
      <c r="E2067" s="94">
        <v>7.7</v>
      </c>
      <c r="F2067" s="95">
        <v>129.36000000000001</v>
      </c>
      <c r="G2067" s="95"/>
      <c r="H2067" s="6"/>
    </row>
    <row r="2068" spans="1:8">
      <c r="A2068" s="84"/>
      <c r="B2068" s="85" t="s">
        <v>48</v>
      </c>
      <c r="C2068" s="86"/>
      <c r="D2068" s="87"/>
      <c r="E2068" s="88"/>
      <c r="F2068" s="89"/>
      <c r="G2068" s="89">
        <v>583.42999999999995</v>
      </c>
      <c r="H2068" s="5" t="s">
        <v>734</v>
      </c>
    </row>
    <row r="2069" spans="1:8">
      <c r="A2069" s="90" t="s">
        <v>735</v>
      </c>
      <c r="B2069" s="91" t="s">
        <v>736</v>
      </c>
      <c r="C2069" s="92" t="s">
        <v>28</v>
      </c>
      <c r="D2069" s="93">
        <v>1</v>
      </c>
      <c r="E2069" s="94"/>
      <c r="F2069" s="95">
        <v>59.55</v>
      </c>
      <c r="G2069" s="95">
        <v>59.55</v>
      </c>
      <c r="H2069" s="6" t="s">
        <v>734</v>
      </c>
    </row>
    <row r="2070" spans="1:8">
      <c r="A2070" s="90"/>
      <c r="B2070" s="91" t="s">
        <v>1432</v>
      </c>
      <c r="C2070" s="92" t="s">
        <v>259</v>
      </c>
      <c r="D2070" s="93">
        <v>48.2</v>
      </c>
      <c r="E2070" s="94">
        <v>1</v>
      </c>
      <c r="F2070" s="95">
        <v>48.2</v>
      </c>
      <c r="G2070" s="95"/>
      <c r="H2070" s="6"/>
    </row>
    <row r="2071" spans="1:8">
      <c r="A2071" s="90"/>
      <c r="B2071" s="91" t="s">
        <v>1433</v>
      </c>
      <c r="C2071" s="92" t="s">
        <v>259</v>
      </c>
      <c r="D2071" s="93">
        <v>9.4</v>
      </c>
      <c r="E2071" s="94">
        <v>0.01</v>
      </c>
      <c r="F2071" s="95">
        <v>9.4E-2</v>
      </c>
      <c r="G2071" s="95"/>
      <c r="H2071" s="6"/>
    </row>
    <row r="2072" spans="1:8">
      <c r="A2072" s="90"/>
      <c r="B2072" s="91" t="s">
        <v>1030</v>
      </c>
      <c r="C2072" s="92" t="s">
        <v>224</v>
      </c>
      <c r="D2072" s="93">
        <v>17.010000000000002</v>
      </c>
      <c r="E2072" s="94">
        <v>0.45</v>
      </c>
      <c r="F2072" s="95">
        <v>7.6544999999999996</v>
      </c>
      <c r="G2072" s="95"/>
      <c r="H2072" s="6"/>
    </row>
    <row r="2073" spans="1:8">
      <c r="A2073" s="90"/>
      <c r="B2073" s="91" t="s">
        <v>1009</v>
      </c>
      <c r="C2073" s="92" t="s">
        <v>224</v>
      </c>
      <c r="D2073" s="93">
        <v>12.04</v>
      </c>
      <c r="E2073" s="94">
        <v>0.3</v>
      </c>
      <c r="F2073" s="95">
        <v>3.6120000000000001</v>
      </c>
      <c r="G2073" s="95"/>
      <c r="H2073" s="6"/>
    </row>
    <row r="2074" spans="1:8">
      <c r="A2074" s="90" t="s">
        <v>737</v>
      </c>
      <c r="B2074" s="91" t="s">
        <v>738</v>
      </c>
      <c r="C2074" s="92" t="s">
        <v>28</v>
      </c>
      <c r="D2074" s="93">
        <v>4</v>
      </c>
      <c r="E2074" s="94"/>
      <c r="F2074" s="95">
        <v>130.97</v>
      </c>
      <c r="G2074" s="95">
        <v>523.88</v>
      </c>
      <c r="H2074" s="6" t="s">
        <v>734</v>
      </c>
    </row>
    <row r="2075" spans="1:8">
      <c r="A2075" s="90"/>
      <c r="B2075" s="91" t="s">
        <v>1057</v>
      </c>
      <c r="C2075" s="92" t="s">
        <v>1007</v>
      </c>
      <c r="D2075" s="93">
        <v>3.61</v>
      </c>
      <c r="E2075" s="94">
        <v>0.56000000000000005</v>
      </c>
      <c r="F2075" s="95">
        <v>2.0215999999999998</v>
      </c>
      <c r="G2075" s="95"/>
      <c r="H2075" s="6"/>
    </row>
    <row r="2076" spans="1:8">
      <c r="A2076" s="90"/>
      <c r="B2076" s="91" t="s">
        <v>1058</v>
      </c>
      <c r="C2076" s="92" t="s">
        <v>1059</v>
      </c>
      <c r="D2076" s="93">
        <v>67</v>
      </c>
      <c r="E2076" s="94">
        <v>5.0400000000000002E-3</v>
      </c>
      <c r="F2076" s="95">
        <v>0.33767999999999998</v>
      </c>
      <c r="G2076" s="95"/>
      <c r="H2076" s="6"/>
    </row>
    <row r="2077" spans="1:8">
      <c r="A2077" s="90"/>
      <c r="B2077" s="91" t="s">
        <v>1060</v>
      </c>
      <c r="C2077" s="92" t="s">
        <v>1059</v>
      </c>
      <c r="D2077" s="93">
        <v>60</v>
      </c>
      <c r="E2077" s="94">
        <v>7.0000000000000007E-2</v>
      </c>
      <c r="F2077" s="95">
        <v>4.2</v>
      </c>
      <c r="G2077" s="95"/>
      <c r="H2077" s="6"/>
    </row>
    <row r="2078" spans="1:8">
      <c r="A2078" s="90"/>
      <c r="B2078" s="91" t="s">
        <v>1061</v>
      </c>
      <c r="C2078" s="92" t="s">
        <v>1007</v>
      </c>
      <c r="D2078" s="93">
        <v>0.59</v>
      </c>
      <c r="E2078" s="94">
        <v>5.78</v>
      </c>
      <c r="F2078" s="95">
        <v>3.4102000000000001</v>
      </c>
      <c r="G2078" s="95"/>
      <c r="H2078" s="6"/>
    </row>
    <row r="2079" spans="1:8">
      <c r="A2079" s="90"/>
      <c r="B2079" s="91" t="s">
        <v>1062</v>
      </c>
      <c r="C2079" s="92" t="s">
        <v>918</v>
      </c>
      <c r="D2079" s="93">
        <v>17.21</v>
      </c>
      <c r="E2079" s="94">
        <v>0.08</v>
      </c>
      <c r="F2079" s="95">
        <v>1.3768</v>
      </c>
      <c r="G2079" s="95"/>
      <c r="H2079" s="6"/>
    </row>
    <row r="2080" spans="1:8">
      <c r="A2080" s="90"/>
      <c r="B2080" s="91" t="s">
        <v>1063</v>
      </c>
      <c r="C2080" s="92" t="s">
        <v>1007</v>
      </c>
      <c r="D2080" s="93">
        <v>0.35</v>
      </c>
      <c r="E2080" s="94">
        <v>16.47</v>
      </c>
      <c r="F2080" s="95">
        <v>5.7645</v>
      </c>
      <c r="G2080" s="95"/>
      <c r="H2080" s="6"/>
    </row>
    <row r="2081" spans="1:8">
      <c r="A2081" s="90"/>
      <c r="B2081" s="91" t="s">
        <v>1064</v>
      </c>
      <c r="C2081" s="92" t="s">
        <v>1059</v>
      </c>
      <c r="D2081" s="93">
        <v>53.6</v>
      </c>
      <c r="E2081" s="94">
        <v>5.8399999999999997E-3</v>
      </c>
      <c r="F2081" s="95">
        <v>0.31302400000000002</v>
      </c>
      <c r="G2081" s="95"/>
      <c r="H2081" s="6"/>
    </row>
    <row r="2082" spans="1:8">
      <c r="A2082" s="90"/>
      <c r="B2082" s="91" t="s">
        <v>1065</v>
      </c>
      <c r="C2082" s="92" t="s">
        <v>1059</v>
      </c>
      <c r="D2082" s="93">
        <v>53.6</v>
      </c>
      <c r="E2082" s="94">
        <v>6.0000000000000001E-3</v>
      </c>
      <c r="F2082" s="95">
        <v>0.3216</v>
      </c>
      <c r="G2082" s="95"/>
      <c r="H2082" s="6"/>
    </row>
    <row r="2083" spans="1:8">
      <c r="A2083" s="90"/>
      <c r="B2083" s="91" t="s">
        <v>1066</v>
      </c>
      <c r="C2083" s="92" t="s">
        <v>259</v>
      </c>
      <c r="D2083" s="93">
        <v>0.26</v>
      </c>
      <c r="E2083" s="94">
        <v>89</v>
      </c>
      <c r="F2083" s="95">
        <v>23.14</v>
      </c>
      <c r="G2083" s="95"/>
      <c r="H2083" s="6"/>
    </row>
    <row r="2084" spans="1:8">
      <c r="A2084" s="90"/>
      <c r="B2084" s="91" t="s">
        <v>1067</v>
      </c>
      <c r="C2084" s="92" t="s">
        <v>224</v>
      </c>
      <c r="D2084" s="93">
        <v>16.84</v>
      </c>
      <c r="E2084" s="94">
        <v>2.42</v>
      </c>
      <c r="F2084" s="95">
        <v>40.752800000000001</v>
      </c>
      <c r="G2084" s="95"/>
      <c r="H2084" s="6"/>
    </row>
    <row r="2085" spans="1:8">
      <c r="A2085" s="90"/>
      <c r="B2085" s="91" t="s">
        <v>1009</v>
      </c>
      <c r="C2085" s="92" t="s">
        <v>224</v>
      </c>
      <c r="D2085" s="93">
        <v>12.04</v>
      </c>
      <c r="E2085" s="94">
        <v>4.0999999999999996</v>
      </c>
      <c r="F2085" s="95">
        <v>49.363999999999997</v>
      </c>
      <c r="G2085" s="95"/>
      <c r="H2085" s="6"/>
    </row>
    <row r="2086" spans="1:8">
      <c r="A2086" s="84"/>
      <c r="B2086" s="85" t="s">
        <v>36</v>
      </c>
      <c r="C2086" s="86"/>
      <c r="D2086" s="87"/>
      <c r="E2086" s="88"/>
      <c r="F2086" s="89"/>
      <c r="G2086" s="89">
        <v>107.4</v>
      </c>
      <c r="H2086" s="5" t="s">
        <v>739</v>
      </c>
    </row>
    <row r="2087" spans="1:8">
      <c r="A2087" s="90" t="s">
        <v>323</v>
      </c>
      <c r="B2087" s="91" t="s">
        <v>324</v>
      </c>
      <c r="C2087" s="92" t="s">
        <v>19</v>
      </c>
      <c r="D2087" s="93">
        <v>30</v>
      </c>
      <c r="E2087" s="94"/>
      <c r="F2087" s="95">
        <v>3.58</v>
      </c>
      <c r="G2087" s="95">
        <v>107.4</v>
      </c>
      <c r="H2087" s="6" t="s">
        <v>739</v>
      </c>
    </row>
    <row r="2088" spans="1:8">
      <c r="A2088" s="90"/>
      <c r="B2088" s="91" t="s">
        <v>1215</v>
      </c>
      <c r="C2088" s="92" t="s">
        <v>1007</v>
      </c>
      <c r="D2088" s="93">
        <v>7.7</v>
      </c>
      <c r="E2088" s="94">
        <v>0.02</v>
      </c>
      <c r="F2088" s="95">
        <v>0.154</v>
      </c>
      <c r="G2088" s="95"/>
      <c r="H2088" s="6"/>
    </row>
    <row r="2089" spans="1:8">
      <c r="A2089" s="90"/>
      <c r="B2089" s="91" t="s">
        <v>915</v>
      </c>
      <c r="C2089" s="92" t="s">
        <v>254</v>
      </c>
      <c r="D2089" s="93">
        <v>4.8600000000000003</v>
      </c>
      <c r="E2089" s="94">
        <v>3.5999999999999997E-2</v>
      </c>
      <c r="F2089" s="95">
        <v>0.17496</v>
      </c>
      <c r="G2089" s="95"/>
      <c r="H2089" s="6"/>
    </row>
    <row r="2090" spans="1:8">
      <c r="A2090" s="90"/>
      <c r="B2090" s="91" t="s">
        <v>1087</v>
      </c>
      <c r="C2090" s="92" t="s">
        <v>1007</v>
      </c>
      <c r="D2090" s="93">
        <v>7.93</v>
      </c>
      <c r="E2090" s="94">
        <v>0.01</v>
      </c>
      <c r="F2090" s="95">
        <v>7.9299999999999995E-2</v>
      </c>
      <c r="G2090" s="95"/>
      <c r="H2090" s="6"/>
    </row>
    <row r="2091" spans="1:8">
      <c r="A2091" s="90"/>
      <c r="B2091" s="91" t="s">
        <v>1226</v>
      </c>
      <c r="C2091" s="92" t="s">
        <v>254</v>
      </c>
      <c r="D2091" s="93">
        <v>10.039999999999999</v>
      </c>
      <c r="E2091" s="94">
        <v>3.2000000000000001E-2</v>
      </c>
      <c r="F2091" s="95">
        <v>0.32128000000000001</v>
      </c>
      <c r="G2091" s="95"/>
      <c r="H2091" s="6"/>
    </row>
    <row r="2092" spans="1:8">
      <c r="A2092" s="90"/>
      <c r="B2092" s="91" t="s">
        <v>1008</v>
      </c>
      <c r="C2092" s="92" t="s">
        <v>224</v>
      </c>
      <c r="D2092" s="93">
        <v>16.73</v>
      </c>
      <c r="E2092" s="94">
        <v>0.1</v>
      </c>
      <c r="F2092" s="95">
        <v>1.673</v>
      </c>
      <c r="G2092" s="95"/>
      <c r="H2092" s="6"/>
    </row>
    <row r="2093" spans="1:8">
      <c r="A2093" s="90"/>
      <c r="B2093" s="91" t="s">
        <v>1009</v>
      </c>
      <c r="C2093" s="92" t="s">
        <v>224</v>
      </c>
      <c r="D2093" s="93">
        <v>12.04</v>
      </c>
      <c r="E2093" s="94">
        <v>0.1</v>
      </c>
      <c r="F2093" s="95">
        <v>1.204</v>
      </c>
      <c r="G2093" s="95"/>
      <c r="H2093" s="6"/>
    </row>
    <row r="2094" spans="1:8">
      <c r="A2094" s="96"/>
      <c r="B2094" s="97" t="s">
        <v>248</v>
      </c>
      <c r="C2094" s="98"/>
      <c r="D2094" s="99"/>
      <c r="E2094" s="100"/>
      <c r="F2094" s="101"/>
      <c r="G2094" s="101">
        <v>922.06</v>
      </c>
      <c r="H2094" s="7" t="s">
        <v>740</v>
      </c>
    </row>
    <row r="2095" spans="1:8">
      <c r="A2095" s="84"/>
      <c r="B2095" s="85" t="s">
        <v>250</v>
      </c>
      <c r="C2095" s="86"/>
      <c r="D2095" s="87"/>
      <c r="E2095" s="88"/>
      <c r="F2095" s="89"/>
      <c r="G2095" s="89">
        <v>922.06</v>
      </c>
      <c r="H2095" s="5" t="s">
        <v>741</v>
      </c>
    </row>
    <row r="2096" spans="1:8">
      <c r="A2096" s="90" t="s">
        <v>742</v>
      </c>
      <c r="B2096" s="91" t="s">
        <v>743</v>
      </c>
      <c r="C2096" s="92" t="s">
        <v>28</v>
      </c>
      <c r="D2096" s="93">
        <v>1</v>
      </c>
      <c r="E2096" s="94"/>
      <c r="F2096" s="95">
        <v>24.05</v>
      </c>
      <c r="G2096" s="95">
        <v>24.05</v>
      </c>
      <c r="H2096" s="6" t="s">
        <v>741</v>
      </c>
    </row>
    <row r="2097" spans="1:8">
      <c r="A2097" s="90" t="s">
        <v>744</v>
      </c>
      <c r="B2097" s="91" t="s">
        <v>745</v>
      </c>
      <c r="C2097" s="92" t="s">
        <v>259</v>
      </c>
      <c r="D2097" s="93">
        <v>5</v>
      </c>
      <c r="E2097" s="94"/>
      <c r="F2097" s="95">
        <v>2.61</v>
      </c>
      <c r="G2097" s="95">
        <v>13.05</v>
      </c>
      <c r="H2097" s="6" t="s">
        <v>741</v>
      </c>
    </row>
    <row r="2098" spans="1:8">
      <c r="A2098" s="90" t="s">
        <v>746</v>
      </c>
      <c r="B2098" s="91" t="s">
        <v>747</v>
      </c>
      <c r="C2098" s="92" t="s">
        <v>259</v>
      </c>
      <c r="D2098" s="93">
        <v>7</v>
      </c>
      <c r="E2098" s="94"/>
      <c r="F2098" s="95">
        <v>2.96</v>
      </c>
      <c r="G2098" s="95">
        <v>20.72</v>
      </c>
      <c r="H2098" s="6" t="s">
        <v>741</v>
      </c>
    </row>
    <row r="2099" spans="1:8">
      <c r="A2099" s="90" t="s">
        <v>748</v>
      </c>
      <c r="B2099" s="91" t="s">
        <v>749</v>
      </c>
      <c r="C2099" s="92" t="s">
        <v>254</v>
      </c>
      <c r="D2099" s="93">
        <v>12</v>
      </c>
      <c r="E2099" s="94"/>
      <c r="F2099" s="95">
        <v>2.87</v>
      </c>
      <c r="G2099" s="95">
        <v>34.44</v>
      </c>
      <c r="H2099" s="6" t="s">
        <v>741</v>
      </c>
    </row>
    <row r="2100" spans="1:8">
      <c r="A2100" s="90" t="s">
        <v>750</v>
      </c>
      <c r="B2100" s="91" t="s">
        <v>751</v>
      </c>
      <c r="C2100" s="92" t="s">
        <v>259</v>
      </c>
      <c r="D2100" s="93">
        <v>2</v>
      </c>
      <c r="E2100" s="94"/>
      <c r="F2100" s="95">
        <v>1.41</v>
      </c>
      <c r="G2100" s="95">
        <v>2.82</v>
      </c>
      <c r="H2100" s="6" t="s">
        <v>741</v>
      </c>
    </row>
    <row r="2101" spans="1:8">
      <c r="A2101" s="90" t="s">
        <v>752</v>
      </c>
      <c r="B2101" s="91" t="s">
        <v>753</v>
      </c>
      <c r="C2101" s="92" t="s">
        <v>259</v>
      </c>
      <c r="D2101" s="93">
        <v>2</v>
      </c>
      <c r="E2101" s="94"/>
      <c r="F2101" s="95">
        <v>9.01</v>
      </c>
      <c r="G2101" s="95">
        <v>18.02</v>
      </c>
      <c r="H2101" s="6" t="s">
        <v>741</v>
      </c>
    </row>
    <row r="2102" spans="1:8">
      <c r="A2102" s="90" t="s">
        <v>754</v>
      </c>
      <c r="B2102" s="91" t="s">
        <v>755</v>
      </c>
      <c r="C2102" s="92" t="s">
        <v>259</v>
      </c>
      <c r="D2102" s="93">
        <v>1</v>
      </c>
      <c r="E2102" s="94"/>
      <c r="F2102" s="95">
        <v>20.8</v>
      </c>
      <c r="G2102" s="95">
        <v>20.8</v>
      </c>
      <c r="H2102" s="6" t="s">
        <v>741</v>
      </c>
    </row>
    <row r="2103" spans="1:8">
      <c r="A2103" s="90" t="s">
        <v>463</v>
      </c>
      <c r="B2103" s="91" t="s">
        <v>464</v>
      </c>
      <c r="C2103" s="92" t="s">
        <v>254</v>
      </c>
      <c r="D2103" s="93">
        <v>22</v>
      </c>
      <c r="E2103" s="94"/>
      <c r="F2103" s="95">
        <v>4.93</v>
      </c>
      <c r="G2103" s="95">
        <v>108.46</v>
      </c>
      <c r="H2103" s="6" t="s">
        <v>741</v>
      </c>
    </row>
    <row r="2104" spans="1:8">
      <c r="A2104" s="90" t="s">
        <v>467</v>
      </c>
      <c r="B2104" s="91" t="s">
        <v>468</v>
      </c>
      <c r="C2104" s="92" t="s">
        <v>259</v>
      </c>
      <c r="D2104" s="93">
        <v>6</v>
      </c>
      <c r="E2104" s="94"/>
      <c r="F2104" s="95">
        <v>1.57</v>
      </c>
      <c r="G2104" s="95">
        <v>9.42</v>
      </c>
      <c r="H2104" s="6" t="s">
        <v>741</v>
      </c>
    </row>
    <row r="2105" spans="1:8">
      <c r="A2105" s="90" t="s">
        <v>756</v>
      </c>
      <c r="B2105" s="91" t="s">
        <v>757</v>
      </c>
      <c r="C2105" s="92" t="s">
        <v>259</v>
      </c>
      <c r="D2105" s="93">
        <v>2</v>
      </c>
      <c r="E2105" s="94"/>
      <c r="F2105" s="95">
        <v>4.42</v>
      </c>
      <c r="G2105" s="95">
        <v>8.84</v>
      </c>
      <c r="H2105" s="6" t="s">
        <v>741</v>
      </c>
    </row>
    <row r="2106" spans="1:8">
      <c r="A2106" s="90" t="s">
        <v>758</v>
      </c>
      <c r="B2106" s="91" t="s">
        <v>759</v>
      </c>
      <c r="C2106" s="92" t="s">
        <v>259</v>
      </c>
      <c r="D2106" s="93">
        <v>1</v>
      </c>
      <c r="E2106" s="94"/>
      <c r="F2106" s="95">
        <v>9.9600000000000009</v>
      </c>
      <c r="G2106" s="95">
        <v>9.9600000000000009</v>
      </c>
      <c r="H2106" s="6" t="s">
        <v>741</v>
      </c>
    </row>
    <row r="2107" spans="1:8">
      <c r="A2107" s="90" t="s">
        <v>760</v>
      </c>
      <c r="B2107" s="91" t="s">
        <v>761</v>
      </c>
      <c r="C2107" s="92" t="s">
        <v>259</v>
      </c>
      <c r="D2107" s="93">
        <v>1</v>
      </c>
      <c r="E2107" s="94"/>
      <c r="F2107" s="95">
        <v>13.8</v>
      </c>
      <c r="G2107" s="95">
        <v>13.8</v>
      </c>
      <c r="H2107" s="6" t="s">
        <v>741</v>
      </c>
    </row>
    <row r="2108" spans="1:8">
      <c r="A2108" s="90" t="s">
        <v>762</v>
      </c>
      <c r="B2108" s="91" t="s">
        <v>763</v>
      </c>
      <c r="C2108" s="92" t="s">
        <v>259</v>
      </c>
      <c r="D2108" s="93">
        <v>1</v>
      </c>
      <c r="E2108" s="94"/>
      <c r="F2108" s="95">
        <v>11.73</v>
      </c>
      <c r="G2108" s="95">
        <v>11.73</v>
      </c>
      <c r="H2108" s="6" t="s">
        <v>741</v>
      </c>
    </row>
    <row r="2109" spans="1:8">
      <c r="A2109" s="90" t="s">
        <v>764</v>
      </c>
      <c r="B2109" s="91" t="s">
        <v>765</v>
      </c>
      <c r="C2109" s="92" t="s">
        <v>259</v>
      </c>
      <c r="D2109" s="93">
        <v>1</v>
      </c>
      <c r="E2109" s="94"/>
      <c r="F2109" s="95">
        <v>8.9</v>
      </c>
      <c r="G2109" s="95">
        <v>8.9</v>
      </c>
      <c r="H2109" s="6" t="s">
        <v>741</v>
      </c>
    </row>
    <row r="2110" spans="1:8">
      <c r="A2110" s="90" t="s">
        <v>766</v>
      </c>
      <c r="B2110" s="91" t="s">
        <v>767</v>
      </c>
      <c r="C2110" s="92" t="s">
        <v>259</v>
      </c>
      <c r="D2110" s="93">
        <v>1</v>
      </c>
      <c r="E2110" s="94"/>
      <c r="F2110" s="95">
        <v>5.15</v>
      </c>
      <c r="G2110" s="95">
        <v>5.15</v>
      </c>
      <c r="H2110" s="6" t="s">
        <v>741</v>
      </c>
    </row>
    <row r="2111" spans="1:8">
      <c r="A2111" s="90" t="s">
        <v>768</v>
      </c>
      <c r="B2111" s="91" t="s">
        <v>769</v>
      </c>
      <c r="C2111" s="92" t="s">
        <v>259</v>
      </c>
      <c r="D2111" s="93">
        <v>1</v>
      </c>
      <c r="E2111" s="94"/>
      <c r="F2111" s="95">
        <v>4.04</v>
      </c>
      <c r="G2111" s="95">
        <v>4.04</v>
      </c>
      <c r="H2111" s="6" t="s">
        <v>741</v>
      </c>
    </row>
    <row r="2112" spans="1:8">
      <c r="A2112" s="90" t="s">
        <v>770</v>
      </c>
      <c r="B2112" s="91" t="s">
        <v>771</v>
      </c>
      <c r="C2112" s="92" t="s">
        <v>254</v>
      </c>
      <c r="D2112" s="93">
        <v>30</v>
      </c>
      <c r="E2112" s="94"/>
      <c r="F2112" s="95">
        <v>7.58</v>
      </c>
      <c r="G2112" s="95">
        <v>227.4</v>
      </c>
      <c r="H2112" s="6" t="s">
        <v>741</v>
      </c>
    </row>
    <row r="2113" spans="1:8">
      <c r="A2113" s="90" t="s">
        <v>772</v>
      </c>
      <c r="B2113" s="91" t="s">
        <v>773</v>
      </c>
      <c r="C2113" s="92" t="s">
        <v>259</v>
      </c>
      <c r="D2113" s="93">
        <v>6</v>
      </c>
      <c r="E2113" s="94"/>
      <c r="F2113" s="95">
        <v>0.51</v>
      </c>
      <c r="G2113" s="95">
        <v>3.06</v>
      </c>
      <c r="H2113" s="6" t="s">
        <v>741</v>
      </c>
    </row>
    <row r="2114" spans="1:8">
      <c r="A2114" s="90" t="s">
        <v>774</v>
      </c>
      <c r="B2114" s="91" t="s">
        <v>775</v>
      </c>
      <c r="C2114" s="92" t="s">
        <v>254</v>
      </c>
      <c r="D2114" s="93">
        <v>6</v>
      </c>
      <c r="E2114" s="94"/>
      <c r="F2114" s="95">
        <v>2.38</v>
      </c>
      <c r="G2114" s="95">
        <v>14.28</v>
      </c>
      <c r="H2114" s="6" t="s">
        <v>741</v>
      </c>
    </row>
    <row r="2115" spans="1:8">
      <c r="A2115" s="90" t="s">
        <v>776</v>
      </c>
      <c r="B2115" s="91" t="s">
        <v>777</v>
      </c>
      <c r="C2115" s="92" t="s">
        <v>259</v>
      </c>
      <c r="D2115" s="93">
        <v>2</v>
      </c>
      <c r="E2115" s="94"/>
      <c r="F2115" s="95">
        <v>13</v>
      </c>
      <c r="G2115" s="95">
        <v>26</v>
      </c>
      <c r="H2115" s="6" t="s">
        <v>741</v>
      </c>
    </row>
    <row r="2116" spans="1:8">
      <c r="A2116" s="90" t="s">
        <v>778</v>
      </c>
      <c r="B2116" s="91" t="s">
        <v>779</v>
      </c>
      <c r="C2116" s="92" t="s">
        <v>259</v>
      </c>
      <c r="D2116" s="93">
        <v>2</v>
      </c>
      <c r="E2116" s="94"/>
      <c r="F2116" s="95">
        <v>4.46</v>
      </c>
      <c r="G2116" s="95">
        <v>8.92</v>
      </c>
      <c r="H2116" s="6" t="s">
        <v>741</v>
      </c>
    </row>
    <row r="2117" spans="1:8">
      <c r="A2117" s="90" t="s">
        <v>780</v>
      </c>
      <c r="B2117" s="91" t="s">
        <v>781</v>
      </c>
      <c r="C2117" s="92" t="s">
        <v>259</v>
      </c>
      <c r="D2117" s="93">
        <v>1</v>
      </c>
      <c r="E2117" s="94"/>
      <c r="F2117" s="95">
        <v>20.67</v>
      </c>
      <c r="G2117" s="95">
        <v>20.67</v>
      </c>
      <c r="H2117" s="6" t="s">
        <v>741</v>
      </c>
    </row>
    <row r="2118" spans="1:8">
      <c r="A2118" s="90" t="s">
        <v>782</v>
      </c>
      <c r="B2118" s="91" t="s">
        <v>783</v>
      </c>
      <c r="C2118" s="92" t="s">
        <v>259</v>
      </c>
      <c r="D2118" s="93">
        <v>3</v>
      </c>
      <c r="E2118" s="94"/>
      <c r="F2118" s="95">
        <v>0.82</v>
      </c>
      <c r="G2118" s="95">
        <v>2.46</v>
      </c>
      <c r="H2118" s="6" t="s">
        <v>741</v>
      </c>
    </row>
    <row r="2119" spans="1:8">
      <c r="A2119" s="90" t="s">
        <v>784</v>
      </c>
      <c r="B2119" s="91" t="s">
        <v>785</v>
      </c>
      <c r="C2119" s="92" t="s">
        <v>259</v>
      </c>
      <c r="D2119" s="93">
        <v>1</v>
      </c>
      <c r="E2119" s="94"/>
      <c r="F2119" s="95">
        <v>38.21</v>
      </c>
      <c r="G2119" s="95">
        <v>38.21</v>
      </c>
      <c r="H2119" s="6" t="s">
        <v>741</v>
      </c>
    </row>
    <row r="2120" spans="1:8">
      <c r="A2120" s="90" t="s">
        <v>786</v>
      </c>
      <c r="B2120" s="91" t="s">
        <v>787</v>
      </c>
      <c r="C2120" s="92" t="s">
        <v>259</v>
      </c>
      <c r="D2120" s="93">
        <v>4</v>
      </c>
      <c r="E2120" s="94"/>
      <c r="F2120" s="95">
        <v>3.9</v>
      </c>
      <c r="G2120" s="95">
        <v>15.6</v>
      </c>
      <c r="H2120" s="6" t="s">
        <v>741</v>
      </c>
    </row>
    <row r="2121" spans="1:8">
      <c r="A2121" s="90" t="s">
        <v>788</v>
      </c>
      <c r="B2121" s="91" t="s">
        <v>789</v>
      </c>
      <c r="C2121" s="92" t="s">
        <v>259</v>
      </c>
      <c r="D2121" s="93">
        <v>2</v>
      </c>
      <c r="E2121" s="94"/>
      <c r="F2121" s="95">
        <v>16.37</v>
      </c>
      <c r="G2121" s="95">
        <v>32.74</v>
      </c>
      <c r="H2121" s="6" t="s">
        <v>741</v>
      </c>
    </row>
    <row r="2122" spans="1:8">
      <c r="A2122" s="90" t="s">
        <v>790</v>
      </c>
      <c r="B2122" s="91" t="s">
        <v>791</v>
      </c>
      <c r="C2122" s="92" t="s">
        <v>254</v>
      </c>
      <c r="D2122" s="93">
        <v>6</v>
      </c>
      <c r="E2122" s="94"/>
      <c r="F2122" s="95">
        <v>5.0999999999999996</v>
      </c>
      <c r="G2122" s="95">
        <v>30.6</v>
      </c>
      <c r="H2122" s="6" t="s">
        <v>741</v>
      </c>
    </row>
    <row r="2123" spans="1:8">
      <c r="A2123" s="90" t="s">
        <v>595</v>
      </c>
      <c r="B2123" s="91" t="s">
        <v>596</v>
      </c>
      <c r="C2123" s="92" t="s">
        <v>28</v>
      </c>
      <c r="D2123" s="93">
        <v>1</v>
      </c>
      <c r="E2123" s="94"/>
      <c r="F2123" s="95">
        <v>1.32</v>
      </c>
      <c r="G2123" s="95">
        <v>1.32</v>
      </c>
      <c r="H2123" s="6" t="s">
        <v>741</v>
      </c>
    </row>
    <row r="2124" spans="1:8">
      <c r="A2124" s="90" t="s">
        <v>593</v>
      </c>
      <c r="B2124" s="91" t="s">
        <v>594</v>
      </c>
      <c r="C2124" s="92" t="s">
        <v>28</v>
      </c>
      <c r="D2124" s="93">
        <v>2</v>
      </c>
      <c r="E2124" s="94"/>
      <c r="F2124" s="95">
        <v>1.62</v>
      </c>
      <c r="G2124" s="95">
        <v>3.24</v>
      </c>
      <c r="H2124" s="6" t="s">
        <v>741</v>
      </c>
    </row>
    <row r="2125" spans="1:8">
      <c r="A2125" s="90" t="s">
        <v>792</v>
      </c>
      <c r="B2125" s="91" t="s">
        <v>793</v>
      </c>
      <c r="C2125" s="92" t="s">
        <v>259</v>
      </c>
      <c r="D2125" s="93">
        <v>1</v>
      </c>
      <c r="E2125" s="94"/>
      <c r="F2125" s="95">
        <v>49.6</v>
      </c>
      <c r="G2125" s="95">
        <v>49.6</v>
      </c>
      <c r="H2125" s="6" t="s">
        <v>741</v>
      </c>
    </row>
    <row r="2126" spans="1:8">
      <c r="A2126" s="90" t="s">
        <v>794</v>
      </c>
      <c r="B2126" s="91" t="s">
        <v>795</v>
      </c>
      <c r="C2126" s="92" t="s">
        <v>259</v>
      </c>
      <c r="D2126" s="93">
        <v>1</v>
      </c>
      <c r="E2126" s="94"/>
      <c r="F2126" s="95">
        <v>2.12</v>
      </c>
      <c r="G2126" s="95">
        <v>2.12</v>
      </c>
      <c r="H2126" s="6" t="s">
        <v>741</v>
      </c>
    </row>
    <row r="2127" spans="1:8">
      <c r="A2127" s="90" t="s">
        <v>796</v>
      </c>
      <c r="B2127" s="91" t="s">
        <v>797</v>
      </c>
      <c r="C2127" s="92" t="s">
        <v>259</v>
      </c>
      <c r="D2127" s="93">
        <v>2</v>
      </c>
      <c r="E2127" s="94"/>
      <c r="F2127" s="95">
        <v>0.65</v>
      </c>
      <c r="G2127" s="95">
        <v>1.3</v>
      </c>
      <c r="H2127" s="6" t="s">
        <v>741</v>
      </c>
    </row>
    <row r="2128" spans="1:8">
      <c r="A2128" s="90" t="s">
        <v>798</v>
      </c>
      <c r="B2128" s="91" t="s">
        <v>799</v>
      </c>
      <c r="C2128" s="92" t="s">
        <v>259</v>
      </c>
      <c r="D2128" s="93">
        <v>3</v>
      </c>
      <c r="E2128" s="94"/>
      <c r="F2128" s="95">
        <v>3.94</v>
      </c>
      <c r="G2128" s="95">
        <v>11.82</v>
      </c>
      <c r="H2128" s="6" t="s">
        <v>741</v>
      </c>
    </row>
    <row r="2129" spans="1:8">
      <c r="A2129" s="90" t="s">
        <v>800</v>
      </c>
      <c r="B2129" s="91" t="s">
        <v>801</v>
      </c>
      <c r="C2129" s="92" t="s">
        <v>259</v>
      </c>
      <c r="D2129" s="93">
        <v>2</v>
      </c>
      <c r="E2129" s="94"/>
      <c r="F2129" s="95">
        <v>6.42</v>
      </c>
      <c r="G2129" s="95">
        <v>12.84</v>
      </c>
      <c r="H2129" s="6" t="s">
        <v>741</v>
      </c>
    </row>
    <row r="2130" spans="1:8">
      <c r="A2130" s="90" t="s">
        <v>802</v>
      </c>
      <c r="B2130" s="91" t="s">
        <v>803</v>
      </c>
      <c r="C2130" s="92" t="s">
        <v>259</v>
      </c>
      <c r="D2130" s="93">
        <v>2</v>
      </c>
      <c r="E2130" s="94"/>
      <c r="F2130" s="95">
        <v>14.82</v>
      </c>
      <c r="G2130" s="95">
        <v>29.64</v>
      </c>
      <c r="H2130" s="6" t="s">
        <v>741</v>
      </c>
    </row>
    <row r="2131" spans="1:8">
      <c r="A2131" s="90" t="s">
        <v>804</v>
      </c>
      <c r="B2131" s="91" t="s">
        <v>805</v>
      </c>
      <c r="C2131" s="92" t="s">
        <v>259</v>
      </c>
      <c r="D2131" s="93">
        <v>1</v>
      </c>
      <c r="E2131" s="94"/>
      <c r="F2131" s="95">
        <v>40.520000000000003</v>
      </c>
      <c r="G2131" s="95">
        <v>40.520000000000003</v>
      </c>
      <c r="H2131" s="6" t="s">
        <v>741</v>
      </c>
    </row>
    <row r="2132" spans="1:8">
      <c r="A2132" s="90" t="s">
        <v>806</v>
      </c>
      <c r="B2132" s="91" t="s">
        <v>807</v>
      </c>
      <c r="C2132" s="92" t="s">
        <v>254</v>
      </c>
      <c r="D2132" s="93">
        <v>2</v>
      </c>
      <c r="E2132" s="94"/>
      <c r="F2132" s="95">
        <v>14.18</v>
      </c>
      <c r="G2132" s="95">
        <v>28.36</v>
      </c>
      <c r="H2132" s="6" t="s">
        <v>741</v>
      </c>
    </row>
    <row r="2133" spans="1:8">
      <c r="A2133" s="90" t="s">
        <v>808</v>
      </c>
      <c r="B2133" s="91" t="s">
        <v>809</v>
      </c>
      <c r="C2133" s="92" t="s">
        <v>259</v>
      </c>
      <c r="D2133" s="93">
        <v>1</v>
      </c>
      <c r="E2133" s="94"/>
      <c r="F2133" s="95">
        <v>6.31</v>
      </c>
      <c r="G2133" s="95">
        <v>6.31</v>
      </c>
      <c r="H2133" s="6" t="s">
        <v>741</v>
      </c>
    </row>
    <row r="2134" spans="1:8">
      <c r="A2134" s="90" t="s">
        <v>810</v>
      </c>
      <c r="B2134" s="91" t="s">
        <v>811</v>
      </c>
      <c r="C2134" s="92" t="s">
        <v>259</v>
      </c>
      <c r="D2134" s="93">
        <v>1</v>
      </c>
      <c r="E2134" s="94"/>
      <c r="F2134" s="95">
        <v>0.85</v>
      </c>
      <c r="G2134" s="95">
        <v>0.85</v>
      </c>
      <c r="H2134" s="6" t="s">
        <v>741</v>
      </c>
    </row>
    <row r="2135" spans="1:8">
      <c r="A2135" s="78"/>
      <c r="B2135" s="79" t="s">
        <v>812</v>
      </c>
      <c r="C2135" s="80"/>
      <c r="D2135" s="81"/>
      <c r="E2135" s="82"/>
      <c r="F2135" s="83"/>
      <c r="G2135" s="83">
        <f>G2136+G2174</f>
        <v>81204.429999999993</v>
      </c>
      <c r="H2135" s="4" t="s">
        <v>813</v>
      </c>
    </row>
    <row r="2136" spans="1:8">
      <c r="A2136" s="96"/>
      <c r="B2136" s="97" t="s">
        <v>162</v>
      </c>
      <c r="C2136" s="98"/>
      <c r="D2136" s="99"/>
      <c r="E2136" s="100"/>
      <c r="F2136" s="101"/>
      <c r="G2136" s="101">
        <f>G2137+G2153+G2166</f>
        <v>1204.43</v>
      </c>
      <c r="H2136" s="7" t="s">
        <v>814</v>
      </c>
    </row>
    <row r="2137" spans="1:8">
      <c r="A2137" s="84"/>
      <c r="B2137" s="85" t="s">
        <v>200</v>
      </c>
      <c r="C2137" s="86"/>
      <c r="D2137" s="87"/>
      <c r="E2137" s="88"/>
      <c r="F2137" s="89"/>
      <c r="G2137" s="89">
        <f>SUM(G2138:G2152)</f>
        <v>905.91</v>
      </c>
      <c r="H2137" s="5" t="s">
        <v>815</v>
      </c>
    </row>
    <row r="2138" spans="1:8">
      <c r="A2138" s="90" t="s">
        <v>294</v>
      </c>
      <c r="B2138" s="91" t="s">
        <v>295</v>
      </c>
      <c r="C2138" s="92" t="s">
        <v>19</v>
      </c>
      <c r="D2138" s="93">
        <v>1</v>
      </c>
      <c r="E2138" s="94"/>
      <c r="F2138" s="95">
        <v>44.31</v>
      </c>
      <c r="G2138" s="95">
        <v>44.31</v>
      </c>
      <c r="H2138" s="6" t="s">
        <v>815</v>
      </c>
    </row>
    <row r="2139" spans="1:8">
      <c r="A2139" s="90"/>
      <c r="B2139" s="91" t="s">
        <v>1198</v>
      </c>
      <c r="C2139" s="92" t="s">
        <v>1199</v>
      </c>
      <c r="D2139" s="93">
        <v>5.67</v>
      </c>
      <c r="E2139" s="94">
        <v>0.01</v>
      </c>
      <c r="F2139" s="95">
        <v>5.67E-2</v>
      </c>
      <c r="G2139" s="95"/>
      <c r="H2139" s="6"/>
    </row>
    <row r="2140" spans="1:8">
      <c r="A2140" s="90"/>
      <c r="B2140" s="91" t="s">
        <v>1200</v>
      </c>
      <c r="C2140" s="92" t="s">
        <v>40</v>
      </c>
      <c r="D2140" s="93">
        <v>7.8</v>
      </c>
      <c r="E2140" s="94">
        <v>0.19600000000000001</v>
      </c>
      <c r="F2140" s="95">
        <v>1.5287999999999999</v>
      </c>
      <c r="G2140" s="95"/>
      <c r="H2140" s="6"/>
    </row>
    <row r="2141" spans="1:8">
      <c r="A2141" s="90"/>
      <c r="B2141" s="91" t="s">
        <v>1201</v>
      </c>
      <c r="C2141" s="92" t="s">
        <v>40</v>
      </c>
      <c r="D2141" s="93">
        <v>12</v>
      </c>
      <c r="E2141" s="94">
        <v>0.39300000000000002</v>
      </c>
      <c r="F2141" s="95">
        <v>4.7160000000000002</v>
      </c>
      <c r="G2141" s="95"/>
      <c r="H2141" s="6"/>
    </row>
    <row r="2142" spans="1:8">
      <c r="A2142" s="90"/>
      <c r="B2142" s="91" t="s">
        <v>1202</v>
      </c>
      <c r="C2142" s="92" t="s">
        <v>40</v>
      </c>
      <c r="D2142" s="93">
        <v>3</v>
      </c>
      <c r="E2142" s="94">
        <v>0.78500000000000003</v>
      </c>
      <c r="F2142" s="95">
        <v>2.355</v>
      </c>
      <c r="G2142" s="95"/>
      <c r="H2142" s="6"/>
    </row>
    <row r="2143" spans="1:8">
      <c r="A2143" s="90"/>
      <c r="B2143" s="91" t="s">
        <v>1203</v>
      </c>
      <c r="C2143" s="92" t="s">
        <v>1007</v>
      </c>
      <c r="D2143" s="93">
        <v>9.9499999999999993</v>
      </c>
      <c r="E2143" s="94">
        <v>1.9E-2</v>
      </c>
      <c r="F2143" s="95">
        <v>0.18905</v>
      </c>
      <c r="G2143" s="95"/>
      <c r="H2143" s="6"/>
    </row>
    <row r="2144" spans="1:8">
      <c r="A2144" s="90"/>
      <c r="B2144" s="91" t="s">
        <v>1089</v>
      </c>
      <c r="C2144" s="92" t="s">
        <v>224</v>
      </c>
      <c r="D2144" s="93">
        <v>13.33</v>
      </c>
      <c r="E2144" s="94">
        <v>0.159</v>
      </c>
      <c r="F2144" s="95">
        <v>2.1194700000000002</v>
      </c>
      <c r="G2144" s="95"/>
      <c r="H2144" s="6"/>
    </row>
    <row r="2145" spans="1:8">
      <c r="A2145" s="90"/>
      <c r="B2145" s="91" t="s">
        <v>1008</v>
      </c>
      <c r="C2145" s="92" t="s">
        <v>224</v>
      </c>
      <c r="D2145" s="93">
        <v>16.73</v>
      </c>
      <c r="E2145" s="94">
        <v>0.86599999999999999</v>
      </c>
      <c r="F2145" s="95">
        <v>14.48818</v>
      </c>
      <c r="G2145" s="95"/>
      <c r="H2145" s="6"/>
    </row>
    <row r="2146" spans="1:8">
      <c r="A2146" s="90"/>
      <c r="B2146" s="91" t="s">
        <v>1204</v>
      </c>
      <c r="C2146" s="92" t="s">
        <v>19</v>
      </c>
      <c r="D2146" s="93">
        <v>71.91</v>
      </c>
      <c r="E2146" s="94">
        <v>0.26300000000000001</v>
      </c>
      <c r="F2146" s="95">
        <v>18.912330000000001</v>
      </c>
      <c r="G2146" s="95"/>
      <c r="H2146" s="6"/>
    </row>
    <row r="2147" spans="1:8">
      <c r="A2147" s="90" t="s">
        <v>300</v>
      </c>
      <c r="B2147" s="91" t="s">
        <v>301</v>
      </c>
      <c r="C2147" s="92" t="s">
        <v>47</v>
      </c>
      <c r="D2147" s="93">
        <v>1</v>
      </c>
      <c r="E2147" s="94"/>
      <c r="F2147" s="95">
        <v>436.34</v>
      </c>
      <c r="G2147" s="95">
        <f>D2147*F2147</f>
        <v>436.34</v>
      </c>
      <c r="H2147" s="6" t="s">
        <v>815</v>
      </c>
    </row>
    <row r="2148" spans="1:8">
      <c r="A2148" s="90"/>
      <c r="B2148" s="91" t="s">
        <v>1212</v>
      </c>
      <c r="C2148" s="92" t="s">
        <v>47</v>
      </c>
      <c r="D2148" s="93">
        <v>310.95999999999998</v>
      </c>
      <c r="E2148" s="94">
        <v>1.02</v>
      </c>
      <c r="F2148" s="95">
        <v>317.17919999999998</v>
      </c>
      <c r="G2148" s="95"/>
      <c r="H2148" s="6"/>
    </row>
    <row r="2149" spans="1:8">
      <c r="A2149" s="90"/>
      <c r="B2149" s="91" t="s">
        <v>1213</v>
      </c>
      <c r="C2149" s="92" t="s">
        <v>47</v>
      </c>
      <c r="D2149" s="93">
        <v>116.82</v>
      </c>
      <c r="E2149" s="94">
        <v>1.02</v>
      </c>
      <c r="F2149" s="95">
        <f>D2149*E2149</f>
        <v>119.15639999999999</v>
      </c>
      <c r="G2149" s="95"/>
      <c r="H2149" s="6"/>
    </row>
    <row r="2150" spans="1:8">
      <c r="A2150" s="90" t="s">
        <v>816</v>
      </c>
      <c r="B2150" s="91" t="s">
        <v>817</v>
      </c>
      <c r="C2150" s="92" t="s">
        <v>28</v>
      </c>
      <c r="D2150" s="93">
        <v>1</v>
      </c>
      <c r="E2150" s="94"/>
      <c r="F2150" s="95">
        <v>425.26</v>
      </c>
      <c r="G2150" s="95">
        <v>425.26</v>
      </c>
      <c r="H2150" s="6" t="s">
        <v>815</v>
      </c>
    </row>
    <row r="2151" spans="1:8">
      <c r="A2151" s="90"/>
      <c r="B2151" s="91" t="s">
        <v>1434</v>
      </c>
      <c r="C2151" s="92" t="s">
        <v>282</v>
      </c>
      <c r="D2151" s="93">
        <v>7.33</v>
      </c>
      <c r="E2151" s="94">
        <v>22</v>
      </c>
      <c r="F2151" s="95">
        <v>161.26</v>
      </c>
      <c r="G2151" s="95"/>
      <c r="H2151" s="6"/>
    </row>
    <row r="2152" spans="1:8">
      <c r="A2152" s="90"/>
      <c r="B2152" s="91" t="s">
        <v>1435</v>
      </c>
      <c r="C2152" s="92" t="s">
        <v>282</v>
      </c>
      <c r="D2152" s="93">
        <v>4.8</v>
      </c>
      <c r="E2152" s="94">
        <v>55</v>
      </c>
      <c r="F2152" s="95">
        <v>264</v>
      </c>
      <c r="G2152" s="95"/>
      <c r="H2152" s="6"/>
    </row>
    <row r="2153" spans="1:8">
      <c r="A2153" s="84"/>
      <c r="B2153" s="85" t="s">
        <v>48</v>
      </c>
      <c r="C2153" s="86"/>
      <c r="D2153" s="87"/>
      <c r="E2153" s="88"/>
      <c r="F2153" s="89"/>
      <c r="G2153" s="89">
        <v>278.83</v>
      </c>
      <c r="H2153" s="5" t="s">
        <v>818</v>
      </c>
    </row>
    <row r="2154" spans="1:8">
      <c r="A2154" s="90" t="s">
        <v>819</v>
      </c>
      <c r="B2154" s="91" t="s">
        <v>820</v>
      </c>
      <c r="C2154" s="92" t="s">
        <v>28</v>
      </c>
      <c r="D2154" s="93">
        <v>1</v>
      </c>
      <c r="E2154" s="94"/>
      <c r="F2154" s="95">
        <v>278.83</v>
      </c>
      <c r="G2154" s="95">
        <v>278.83</v>
      </c>
      <c r="H2154" s="6" t="s">
        <v>818</v>
      </c>
    </row>
    <row r="2155" spans="1:8">
      <c r="A2155" s="90"/>
      <c r="B2155" s="91" t="s">
        <v>1057</v>
      </c>
      <c r="C2155" s="92" t="s">
        <v>1007</v>
      </c>
      <c r="D2155" s="93">
        <v>3.61</v>
      </c>
      <c r="E2155" s="94">
        <v>1.26</v>
      </c>
      <c r="F2155" s="95">
        <v>4.5486000000000004</v>
      </c>
      <c r="G2155" s="95"/>
      <c r="H2155" s="6"/>
    </row>
    <row r="2156" spans="1:8">
      <c r="A2156" s="90"/>
      <c r="B2156" s="91" t="s">
        <v>1058</v>
      </c>
      <c r="C2156" s="92" t="s">
        <v>1059</v>
      </c>
      <c r="D2156" s="93">
        <v>67</v>
      </c>
      <c r="E2156" s="94">
        <v>1.242E-2</v>
      </c>
      <c r="F2156" s="95">
        <v>0.83213999999999999</v>
      </c>
      <c r="G2156" s="95"/>
      <c r="H2156" s="6"/>
    </row>
    <row r="2157" spans="1:8">
      <c r="A2157" s="90"/>
      <c r="B2157" s="91" t="s">
        <v>1060</v>
      </c>
      <c r="C2157" s="92" t="s">
        <v>1059</v>
      </c>
      <c r="D2157" s="93">
        <v>60</v>
      </c>
      <c r="E2157" s="94">
        <v>0.15</v>
      </c>
      <c r="F2157" s="95">
        <v>9</v>
      </c>
      <c r="G2157" s="95"/>
      <c r="H2157" s="6"/>
    </row>
    <row r="2158" spans="1:8">
      <c r="A2158" s="90"/>
      <c r="B2158" s="91" t="s">
        <v>1061</v>
      </c>
      <c r="C2158" s="92" t="s">
        <v>1007</v>
      </c>
      <c r="D2158" s="93">
        <v>0.59</v>
      </c>
      <c r="E2158" s="94">
        <v>11</v>
      </c>
      <c r="F2158" s="95">
        <v>6.49</v>
      </c>
      <c r="G2158" s="95"/>
      <c r="H2158" s="6"/>
    </row>
    <row r="2159" spans="1:8">
      <c r="A2159" s="90"/>
      <c r="B2159" s="91" t="s">
        <v>1062</v>
      </c>
      <c r="C2159" s="92" t="s">
        <v>918</v>
      </c>
      <c r="D2159" s="93">
        <v>17.21</v>
      </c>
      <c r="E2159" s="94">
        <v>0.12</v>
      </c>
      <c r="F2159" s="95">
        <v>2.0651999999999999</v>
      </c>
      <c r="G2159" s="95"/>
      <c r="H2159" s="6"/>
    </row>
    <row r="2160" spans="1:8">
      <c r="A2160" s="90"/>
      <c r="B2160" s="91" t="s">
        <v>1063</v>
      </c>
      <c r="C2160" s="92" t="s">
        <v>1007</v>
      </c>
      <c r="D2160" s="93">
        <v>0.35</v>
      </c>
      <c r="E2160" s="94">
        <v>34.69</v>
      </c>
      <c r="F2160" s="95">
        <v>12.141500000000001</v>
      </c>
      <c r="G2160" s="95"/>
      <c r="H2160" s="6"/>
    </row>
    <row r="2161" spans="1:8">
      <c r="A2161" s="90"/>
      <c r="B2161" s="91" t="s">
        <v>1064</v>
      </c>
      <c r="C2161" s="92" t="s">
        <v>1059</v>
      </c>
      <c r="D2161" s="93">
        <v>53.6</v>
      </c>
      <c r="E2161" s="94">
        <v>1.3140000000000001E-2</v>
      </c>
      <c r="F2161" s="95">
        <v>0.70430400000000004</v>
      </c>
      <c r="G2161" s="95"/>
      <c r="H2161" s="6"/>
    </row>
    <row r="2162" spans="1:8">
      <c r="A2162" s="90"/>
      <c r="B2162" s="91" t="s">
        <v>1065</v>
      </c>
      <c r="C2162" s="92" t="s">
        <v>1059</v>
      </c>
      <c r="D2162" s="93">
        <v>53.6</v>
      </c>
      <c r="E2162" s="94">
        <v>1.2E-2</v>
      </c>
      <c r="F2162" s="95">
        <v>0.64319999999999999</v>
      </c>
      <c r="G2162" s="95"/>
      <c r="H2162" s="6"/>
    </row>
    <row r="2163" spans="1:8">
      <c r="A2163" s="90"/>
      <c r="B2163" s="91" t="s">
        <v>1066</v>
      </c>
      <c r="C2163" s="92" t="s">
        <v>259</v>
      </c>
      <c r="D2163" s="93">
        <v>0.26</v>
      </c>
      <c r="E2163" s="94">
        <v>200</v>
      </c>
      <c r="F2163" s="95">
        <v>52</v>
      </c>
      <c r="G2163" s="95"/>
      <c r="H2163" s="6"/>
    </row>
    <row r="2164" spans="1:8">
      <c r="A2164" s="90"/>
      <c r="B2164" s="91" t="s">
        <v>1067</v>
      </c>
      <c r="C2164" s="92" t="s">
        <v>224</v>
      </c>
      <c r="D2164" s="93">
        <v>16.84</v>
      </c>
      <c r="E2164" s="94">
        <v>5.01</v>
      </c>
      <c r="F2164" s="95">
        <v>84.368399999999994</v>
      </c>
      <c r="G2164" s="95"/>
      <c r="H2164" s="6"/>
    </row>
    <row r="2165" spans="1:8">
      <c r="A2165" s="90"/>
      <c r="B2165" s="91" t="s">
        <v>1009</v>
      </c>
      <c r="C2165" s="92" t="s">
        <v>224</v>
      </c>
      <c r="D2165" s="93">
        <v>12.04</v>
      </c>
      <c r="E2165" s="94">
        <v>8.81</v>
      </c>
      <c r="F2165" s="95">
        <v>106.0724</v>
      </c>
      <c r="G2165" s="95"/>
      <c r="H2165" s="6"/>
    </row>
    <row r="2166" spans="1:8">
      <c r="A2166" s="84"/>
      <c r="B2166" s="85" t="s">
        <v>36</v>
      </c>
      <c r="C2166" s="86"/>
      <c r="D2166" s="87"/>
      <c r="E2166" s="88"/>
      <c r="F2166" s="89"/>
      <c r="G2166" s="89">
        <v>19.690000000000001</v>
      </c>
      <c r="H2166" s="5" t="s">
        <v>821</v>
      </c>
    </row>
    <row r="2167" spans="1:8">
      <c r="A2167" s="90" t="s">
        <v>323</v>
      </c>
      <c r="B2167" s="91" t="s">
        <v>324</v>
      </c>
      <c r="C2167" s="92" t="s">
        <v>19</v>
      </c>
      <c r="D2167" s="93">
        <v>5.5</v>
      </c>
      <c r="E2167" s="94"/>
      <c r="F2167" s="95">
        <v>3.58</v>
      </c>
      <c r="G2167" s="95">
        <v>19.690000000000001</v>
      </c>
      <c r="H2167" s="6" t="s">
        <v>821</v>
      </c>
    </row>
    <row r="2168" spans="1:8">
      <c r="A2168" s="90"/>
      <c r="B2168" s="91" t="s">
        <v>1215</v>
      </c>
      <c r="C2168" s="92" t="s">
        <v>1007</v>
      </c>
      <c r="D2168" s="93">
        <v>7.7</v>
      </c>
      <c r="E2168" s="94">
        <v>0.02</v>
      </c>
      <c r="F2168" s="95">
        <v>0.154</v>
      </c>
      <c r="G2168" s="95"/>
      <c r="H2168" s="6"/>
    </row>
    <row r="2169" spans="1:8">
      <c r="A2169" s="90"/>
      <c r="B2169" s="91" t="s">
        <v>915</v>
      </c>
      <c r="C2169" s="92" t="s">
        <v>254</v>
      </c>
      <c r="D2169" s="93">
        <v>4.8600000000000003</v>
      </c>
      <c r="E2169" s="94">
        <v>3.5999999999999997E-2</v>
      </c>
      <c r="F2169" s="95">
        <v>0.17496</v>
      </c>
      <c r="G2169" s="95"/>
      <c r="H2169" s="6"/>
    </row>
    <row r="2170" spans="1:8">
      <c r="A2170" s="90"/>
      <c r="B2170" s="91" t="s">
        <v>1087</v>
      </c>
      <c r="C2170" s="92" t="s">
        <v>1007</v>
      </c>
      <c r="D2170" s="93">
        <v>7.93</v>
      </c>
      <c r="E2170" s="94">
        <v>0.01</v>
      </c>
      <c r="F2170" s="95">
        <v>7.9299999999999995E-2</v>
      </c>
      <c r="G2170" s="95"/>
      <c r="H2170" s="6"/>
    </row>
    <row r="2171" spans="1:8">
      <c r="A2171" s="90"/>
      <c r="B2171" s="91" t="s">
        <v>1226</v>
      </c>
      <c r="C2171" s="92" t="s">
        <v>254</v>
      </c>
      <c r="D2171" s="93">
        <v>10.039999999999999</v>
      </c>
      <c r="E2171" s="94">
        <v>3.2000000000000001E-2</v>
      </c>
      <c r="F2171" s="95">
        <v>0.32128000000000001</v>
      </c>
      <c r="G2171" s="95"/>
      <c r="H2171" s="6"/>
    </row>
    <row r="2172" spans="1:8">
      <c r="A2172" s="90"/>
      <c r="B2172" s="91" t="s">
        <v>1008</v>
      </c>
      <c r="C2172" s="92" t="s">
        <v>224</v>
      </c>
      <c r="D2172" s="93">
        <v>16.73</v>
      </c>
      <c r="E2172" s="94">
        <v>0.1</v>
      </c>
      <c r="F2172" s="95">
        <v>1.673</v>
      </c>
      <c r="G2172" s="95"/>
      <c r="H2172" s="6"/>
    </row>
    <row r="2173" spans="1:8">
      <c r="A2173" s="90"/>
      <c r="B2173" s="91" t="s">
        <v>1009</v>
      </c>
      <c r="C2173" s="92" t="s">
        <v>224</v>
      </c>
      <c r="D2173" s="93">
        <v>12.04</v>
      </c>
      <c r="E2173" s="94">
        <v>0.1</v>
      </c>
      <c r="F2173" s="95">
        <v>1.204</v>
      </c>
      <c r="G2173" s="95"/>
      <c r="H2173" s="6"/>
    </row>
    <row r="2174" spans="1:8">
      <c r="A2174" s="96"/>
      <c r="B2174" s="97" t="s">
        <v>359</v>
      </c>
      <c r="C2174" s="98"/>
      <c r="D2174" s="99"/>
      <c r="E2174" s="100"/>
      <c r="F2174" s="101"/>
      <c r="G2174" s="101">
        <v>80000</v>
      </c>
      <c r="H2174" s="7" t="s">
        <v>822</v>
      </c>
    </row>
    <row r="2175" spans="1:8">
      <c r="A2175" s="84"/>
      <c r="B2175" s="85" t="s">
        <v>361</v>
      </c>
      <c r="C2175" s="86"/>
      <c r="D2175" s="87"/>
      <c r="E2175" s="88"/>
      <c r="F2175" s="89"/>
      <c r="G2175" s="89">
        <v>80000</v>
      </c>
      <c r="H2175" s="5" t="s">
        <v>823</v>
      </c>
    </row>
    <row r="2176" spans="1:8">
      <c r="A2176" s="90" t="s">
        <v>824</v>
      </c>
      <c r="B2176" s="91" t="s">
        <v>825</v>
      </c>
      <c r="C2176" s="92" t="s">
        <v>28</v>
      </c>
      <c r="D2176" s="93">
        <v>1</v>
      </c>
      <c r="E2176" s="94"/>
      <c r="F2176" s="95">
        <v>80000</v>
      </c>
      <c r="G2176" s="95">
        <v>80000</v>
      </c>
      <c r="H2176" s="6" t="s">
        <v>823</v>
      </c>
    </row>
    <row r="2177" spans="1:8">
      <c r="A2177" s="90"/>
      <c r="B2177" s="91" t="s">
        <v>1436</v>
      </c>
      <c r="C2177" s="92" t="s">
        <v>28</v>
      </c>
      <c r="D2177" s="93">
        <v>80000</v>
      </c>
      <c r="E2177" s="94">
        <v>1</v>
      </c>
      <c r="F2177" s="95">
        <v>80000</v>
      </c>
      <c r="G2177" s="95"/>
      <c r="H2177" s="6"/>
    </row>
    <row r="2178" spans="1:8">
      <c r="A2178" s="78"/>
      <c r="B2178" s="79" t="s">
        <v>826</v>
      </c>
      <c r="C2178" s="80"/>
      <c r="D2178" s="81"/>
      <c r="E2178" s="82"/>
      <c r="F2178" s="83"/>
      <c r="G2178" s="83">
        <f>G2179+G2308</f>
        <v>83213.258100000006</v>
      </c>
      <c r="H2178" s="4" t="s">
        <v>827</v>
      </c>
    </row>
    <row r="2179" spans="1:8">
      <c r="A2179" s="96"/>
      <c r="B2179" s="97" t="s">
        <v>162</v>
      </c>
      <c r="C2179" s="98"/>
      <c r="D2179" s="99"/>
      <c r="E2179" s="100"/>
      <c r="F2179" s="101"/>
      <c r="G2179" s="101">
        <f>G2180+G2188+G2238+G2252+G2258+G2297+G2302</f>
        <v>41960.698100000001</v>
      </c>
      <c r="H2179" s="7" t="s">
        <v>828</v>
      </c>
    </row>
    <row r="2180" spans="1:8">
      <c r="A2180" s="84"/>
      <c r="B2180" s="85" t="s">
        <v>15</v>
      </c>
      <c r="C2180" s="86"/>
      <c r="D2180" s="87"/>
      <c r="E2180" s="88"/>
      <c r="F2180" s="89"/>
      <c r="G2180" s="89">
        <v>2303.1</v>
      </c>
      <c r="H2180" s="5" t="s">
        <v>829</v>
      </c>
    </row>
    <row r="2181" spans="1:8">
      <c r="A2181" s="90" t="s">
        <v>165</v>
      </c>
      <c r="B2181" s="91" t="s">
        <v>166</v>
      </c>
      <c r="C2181" s="92" t="s">
        <v>19</v>
      </c>
      <c r="D2181" s="93">
        <v>135</v>
      </c>
      <c r="E2181" s="94"/>
      <c r="F2181" s="95">
        <v>17.059999999999999</v>
      </c>
      <c r="G2181" s="95">
        <v>2303.1</v>
      </c>
      <c r="H2181" s="6" t="s">
        <v>829</v>
      </c>
    </row>
    <row r="2182" spans="1:8">
      <c r="A2182" s="90"/>
      <c r="B2182" s="91" t="s">
        <v>915</v>
      </c>
      <c r="C2182" s="92" t="s">
        <v>254</v>
      </c>
      <c r="D2182" s="93">
        <v>4.8600000000000003</v>
      </c>
      <c r="E2182" s="94">
        <v>0.06</v>
      </c>
      <c r="F2182" s="95">
        <v>0.29160000000000003</v>
      </c>
      <c r="G2182" s="95"/>
      <c r="H2182" s="6"/>
    </row>
    <row r="2183" spans="1:8">
      <c r="A2183" s="90"/>
      <c r="B2183" s="91" t="s">
        <v>1086</v>
      </c>
      <c r="C2183" s="92" t="s">
        <v>254</v>
      </c>
      <c r="D2183" s="93">
        <v>2.5</v>
      </c>
      <c r="E2183" s="94">
        <v>0.2</v>
      </c>
      <c r="F2183" s="95">
        <v>0.5</v>
      </c>
      <c r="G2183" s="95"/>
      <c r="H2183" s="6"/>
    </row>
    <row r="2184" spans="1:8">
      <c r="A2184" s="90"/>
      <c r="B2184" s="91" t="s">
        <v>1087</v>
      </c>
      <c r="C2184" s="92" t="s">
        <v>1007</v>
      </c>
      <c r="D2184" s="93">
        <v>7.93</v>
      </c>
      <c r="E2184" s="94">
        <v>0.01</v>
      </c>
      <c r="F2184" s="95">
        <v>7.9299999999999995E-2</v>
      </c>
      <c r="G2184" s="95"/>
      <c r="H2184" s="6"/>
    </row>
    <row r="2185" spans="1:8">
      <c r="A2185" s="90"/>
      <c r="B2185" s="91" t="s">
        <v>1088</v>
      </c>
      <c r="C2185" s="92" t="s">
        <v>918</v>
      </c>
      <c r="D2185" s="93">
        <v>1.62</v>
      </c>
      <c r="E2185" s="94">
        <v>1.1000000000000001</v>
      </c>
      <c r="F2185" s="95">
        <v>1.782</v>
      </c>
      <c r="G2185" s="95"/>
      <c r="H2185" s="6"/>
    </row>
    <row r="2186" spans="1:8">
      <c r="A2186" s="90"/>
      <c r="B2186" s="91" t="s">
        <v>1089</v>
      </c>
      <c r="C2186" s="92" t="s">
        <v>224</v>
      </c>
      <c r="D2186" s="93">
        <v>13.33</v>
      </c>
      <c r="E2186" s="94">
        <v>0.53</v>
      </c>
      <c r="F2186" s="95">
        <v>7.0648999999999997</v>
      </c>
      <c r="G2186" s="95"/>
      <c r="H2186" s="6"/>
    </row>
    <row r="2187" spans="1:8">
      <c r="A2187" s="90"/>
      <c r="B2187" s="91" t="s">
        <v>1008</v>
      </c>
      <c r="C2187" s="92" t="s">
        <v>224</v>
      </c>
      <c r="D2187" s="93">
        <v>16.73</v>
      </c>
      <c r="E2187" s="94">
        <v>0.44</v>
      </c>
      <c r="F2187" s="95">
        <v>7.3612000000000002</v>
      </c>
      <c r="G2187" s="95"/>
      <c r="H2187" s="6"/>
    </row>
    <row r="2188" spans="1:8">
      <c r="A2188" s="84"/>
      <c r="B2188" s="85" t="s">
        <v>43</v>
      </c>
      <c r="C2188" s="86"/>
      <c r="D2188" s="87"/>
      <c r="E2188" s="88"/>
      <c r="F2188" s="89"/>
      <c r="G2188" s="89">
        <f>SUM(G2189:G2237)</f>
        <v>17335.93</v>
      </c>
      <c r="H2188" s="5" t="s">
        <v>830</v>
      </c>
    </row>
    <row r="2189" spans="1:8">
      <c r="A2189" s="90" t="s">
        <v>176</v>
      </c>
      <c r="B2189" s="91" t="s">
        <v>177</v>
      </c>
      <c r="C2189" s="92" t="s">
        <v>47</v>
      </c>
      <c r="D2189" s="93">
        <v>123</v>
      </c>
      <c r="E2189" s="94"/>
      <c r="F2189" s="95">
        <v>47.63</v>
      </c>
      <c r="G2189" s="95">
        <v>5858.49</v>
      </c>
      <c r="H2189" s="6" t="s">
        <v>830</v>
      </c>
    </row>
    <row r="2190" spans="1:8">
      <c r="A2190" s="90"/>
      <c r="B2190" s="91" t="s">
        <v>1009</v>
      </c>
      <c r="C2190" s="92" t="s">
        <v>224</v>
      </c>
      <c r="D2190" s="93">
        <v>12.04</v>
      </c>
      <c r="E2190" s="94">
        <v>3.956</v>
      </c>
      <c r="F2190" s="95">
        <v>47.630240000000001</v>
      </c>
      <c r="G2190" s="95"/>
      <c r="H2190" s="6"/>
    </row>
    <row r="2191" spans="1:8">
      <c r="A2191" s="90" t="s">
        <v>178</v>
      </c>
      <c r="B2191" s="91" t="s">
        <v>179</v>
      </c>
      <c r="C2191" s="92" t="s">
        <v>47</v>
      </c>
      <c r="D2191" s="93">
        <v>148</v>
      </c>
      <c r="E2191" s="94"/>
      <c r="F2191" s="95">
        <v>8.73</v>
      </c>
      <c r="G2191" s="95">
        <v>1292.04</v>
      </c>
      <c r="H2191" s="6" t="s">
        <v>830</v>
      </c>
    </row>
    <row r="2192" spans="1:8">
      <c r="A2192" s="90"/>
      <c r="B2192" s="91" t="s">
        <v>1100</v>
      </c>
      <c r="C2192" s="92" t="s">
        <v>1023</v>
      </c>
      <c r="D2192" s="93">
        <v>85.04</v>
      </c>
      <c r="E2192" s="94">
        <v>6.6000000000000003E-2</v>
      </c>
      <c r="F2192" s="95">
        <v>5.6126399999999999</v>
      </c>
      <c r="G2192" s="95"/>
      <c r="H2192" s="6"/>
    </row>
    <row r="2193" spans="1:8">
      <c r="A2193" s="90"/>
      <c r="B2193" s="91" t="s">
        <v>1101</v>
      </c>
      <c r="C2193" s="92" t="s">
        <v>1025</v>
      </c>
      <c r="D2193" s="93">
        <v>30.52</v>
      </c>
      <c r="E2193" s="94">
        <v>4.9000000000000002E-2</v>
      </c>
      <c r="F2193" s="95">
        <v>1.4954799999999999</v>
      </c>
      <c r="G2193" s="95"/>
      <c r="H2193" s="6"/>
    </row>
    <row r="2194" spans="1:8">
      <c r="A2194" s="90"/>
      <c r="B2194" s="91" t="s">
        <v>1009</v>
      </c>
      <c r="C2194" s="92" t="s">
        <v>224</v>
      </c>
      <c r="D2194" s="93">
        <v>12.04</v>
      </c>
      <c r="E2194" s="94">
        <v>0.13600000000000001</v>
      </c>
      <c r="F2194" s="95">
        <v>1.63744</v>
      </c>
      <c r="G2194" s="95"/>
      <c r="H2194" s="6"/>
    </row>
    <row r="2195" spans="1:8">
      <c r="A2195" s="90" t="s">
        <v>180</v>
      </c>
      <c r="B2195" s="91" t="s">
        <v>181</v>
      </c>
      <c r="C2195" s="92" t="s">
        <v>47</v>
      </c>
      <c r="D2195" s="93">
        <v>21</v>
      </c>
      <c r="E2195" s="94"/>
      <c r="F2195" s="95">
        <v>7.83</v>
      </c>
      <c r="G2195" s="95">
        <v>164.43</v>
      </c>
      <c r="H2195" s="6" t="s">
        <v>830</v>
      </c>
    </row>
    <row r="2196" spans="1:8">
      <c r="A2196" s="90"/>
      <c r="B2196" s="91" t="s">
        <v>1100</v>
      </c>
      <c r="C2196" s="92" t="s">
        <v>1023</v>
      </c>
      <c r="D2196" s="93">
        <v>85.04</v>
      </c>
      <c r="E2196" s="94">
        <v>5.8999999999999997E-2</v>
      </c>
      <c r="F2196" s="95">
        <v>5.01736</v>
      </c>
      <c r="G2196" s="95"/>
      <c r="H2196" s="6"/>
    </row>
    <row r="2197" spans="1:8">
      <c r="A2197" s="90"/>
      <c r="B2197" s="91" t="s">
        <v>1101</v>
      </c>
      <c r="C2197" s="92" t="s">
        <v>1025</v>
      </c>
      <c r="D2197" s="93">
        <v>30.52</v>
      </c>
      <c r="E2197" s="94">
        <v>4.3999999999999997E-2</v>
      </c>
      <c r="F2197" s="95">
        <v>1.3428800000000001</v>
      </c>
      <c r="G2197" s="95"/>
      <c r="H2197" s="6"/>
    </row>
    <row r="2198" spans="1:8">
      <c r="A2198" s="90"/>
      <c r="B2198" s="91" t="s">
        <v>1009</v>
      </c>
      <c r="C2198" s="92" t="s">
        <v>224</v>
      </c>
      <c r="D2198" s="93">
        <v>12.04</v>
      </c>
      <c r="E2198" s="94">
        <v>0.123</v>
      </c>
      <c r="F2198" s="95">
        <v>1.48092</v>
      </c>
      <c r="G2198" s="95"/>
      <c r="H2198" s="6"/>
    </row>
    <row r="2199" spans="1:8">
      <c r="A2199" s="90" t="s">
        <v>182</v>
      </c>
      <c r="B2199" s="91" t="s">
        <v>183</v>
      </c>
      <c r="C2199" s="92" t="s">
        <v>47</v>
      </c>
      <c r="D2199" s="93">
        <v>15</v>
      </c>
      <c r="E2199" s="94"/>
      <c r="F2199" s="95">
        <v>155.97</v>
      </c>
      <c r="G2199" s="95">
        <f>D2199*F2199</f>
        <v>2339.5500000000002</v>
      </c>
      <c r="H2199" s="6" t="s">
        <v>830</v>
      </c>
    </row>
    <row r="2200" spans="1:8">
      <c r="A2200" s="90"/>
      <c r="B2200" s="91" t="s">
        <v>1102</v>
      </c>
      <c r="C2200" s="92" t="s">
        <v>52</v>
      </c>
      <c r="D2200" s="93">
        <v>21.88</v>
      </c>
      <c r="E2200" s="94">
        <v>0.06</v>
      </c>
      <c r="F2200" s="95">
        <f>D2200*E2200</f>
        <v>1.3128</v>
      </c>
      <c r="G2200" s="95"/>
      <c r="H2200" s="6"/>
    </row>
    <row r="2201" spans="1:8">
      <c r="A2201" s="90"/>
      <c r="B2201" s="91" t="s">
        <v>1103</v>
      </c>
      <c r="C2201" s="92" t="s">
        <v>28</v>
      </c>
      <c r="D2201" s="93">
        <v>28.1</v>
      </c>
      <c r="E2201" s="94">
        <v>4.4999999999999997E-3</v>
      </c>
      <c r="F2201" s="95">
        <f t="shared" ref="F2201:F2211" si="2">D2201*E2201</f>
        <v>0.12645000000000001</v>
      </c>
      <c r="G2201" s="95"/>
      <c r="H2201" s="6"/>
    </row>
    <row r="2202" spans="1:8">
      <c r="A2202" s="90"/>
      <c r="B2202" s="91" t="s">
        <v>1104</v>
      </c>
      <c r="C2202" s="92" t="s">
        <v>28</v>
      </c>
      <c r="D2202" s="93">
        <v>17.72</v>
      </c>
      <c r="E2202" s="94">
        <v>4.4999999999999997E-3</v>
      </c>
      <c r="F2202" s="95">
        <f t="shared" si="2"/>
        <v>7.9739999999999991E-2</v>
      </c>
      <c r="G2202" s="95"/>
      <c r="H2202" s="6"/>
    </row>
    <row r="2203" spans="1:8">
      <c r="A2203" s="90"/>
      <c r="B2203" s="91" t="s">
        <v>1105</v>
      </c>
      <c r="C2203" s="92" t="s">
        <v>28</v>
      </c>
      <c r="D2203" s="93">
        <v>86</v>
      </c>
      <c r="E2203" s="94">
        <v>3.4499999999999999E-3</v>
      </c>
      <c r="F2203" s="95">
        <f t="shared" si="2"/>
        <v>0.29670000000000002</v>
      </c>
      <c r="G2203" s="95"/>
      <c r="H2203" s="6"/>
    </row>
    <row r="2204" spans="1:8">
      <c r="A2204" s="90"/>
      <c r="B2204" s="91" t="s">
        <v>1106</v>
      </c>
      <c r="C2204" s="92" t="s">
        <v>28</v>
      </c>
      <c r="D2204" s="93">
        <v>351.21</v>
      </c>
      <c r="E2204" s="94">
        <v>3.5000000000000001E-3</v>
      </c>
      <c r="F2204" s="95">
        <f t="shared" si="2"/>
        <v>1.2292349999999999</v>
      </c>
      <c r="G2204" s="95"/>
      <c r="H2204" s="6"/>
    </row>
    <row r="2205" spans="1:8">
      <c r="A2205" s="90"/>
      <c r="B2205" s="91" t="s">
        <v>1107</v>
      </c>
      <c r="C2205" s="92" t="s">
        <v>28</v>
      </c>
      <c r="D2205" s="93">
        <v>273.37</v>
      </c>
      <c r="E2205" s="94">
        <v>2.5000000000000001E-2</v>
      </c>
      <c r="F2205" s="95">
        <f t="shared" si="2"/>
        <v>6.8342500000000008</v>
      </c>
      <c r="G2205" s="95"/>
      <c r="H2205" s="6"/>
    </row>
    <row r="2206" spans="1:8">
      <c r="A2206" s="90"/>
      <c r="B2206" s="91" t="s">
        <v>1108</v>
      </c>
      <c r="C2206" s="92" t="s">
        <v>28</v>
      </c>
      <c r="D2206" s="93">
        <v>319.60000000000002</v>
      </c>
      <c r="E2206" s="94">
        <v>2.5000000000000001E-2</v>
      </c>
      <c r="F2206" s="95">
        <f t="shared" si="2"/>
        <v>7.9900000000000011</v>
      </c>
      <c r="G2206" s="95"/>
      <c r="H2206" s="6"/>
    </row>
    <row r="2207" spans="1:8">
      <c r="A2207" s="90"/>
      <c r="B2207" s="91" t="s">
        <v>1109</v>
      </c>
      <c r="C2207" s="92" t="s">
        <v>47</v>
      </c>
      <c r="D2207" s="93">
        <v>20.61</v>
      </c>
      <c r="E2207" s="94">
        <v>1</v>
      </c>
      <c r="F2207" s="95">
        <f t="shared" si="2"/>
        <v>20.61</v>
      </c>
      <c r="G2207" s="95"/>
      <c r="H2207" s="6"/>
    </row>
    <row r="2208" spans="1:8">
      <c r="A2208" s="90"/>
      <c r="B2208" s="91" t="s">
        <v>1110</v>
      </c>
      <c r="C2208" s="92" t="s">
        <v>224</v>
      </c>
      <c r="D2208" s="93">
        <v>37.44</v>
      </c>
      <c r="E2208" s="94">
        <v>2.08</v>
      </c>
      <c r="F2208" s="95">
        <f t="shared" si="2"/>
        <v>77.875199999999992</v>
      </c>
      <c r="G2208" s="95"/>
      <c r="H2208" s="6"/>
    </row>
    <row r="2209" spans="1:8">
      <c r="A2209" s="90"/>
      <c r="B2209" s="91" t="s">
        <v>1111</v>
      </c>
      <c r="C2209" s="92" t="s">
        <v>224</v>
      </c>
      <c r="D2209" s="93">
        <v>12.74</v>
      </c>
      <c r="E2209" s="94">
        <v>0.3125</v>
      </c>
      <c r="F2209" s="95">
        <f t="shared" si="2"/>
        <v>3.9812500000000002</v>
      </c>
      <c r="G2209" s="95"/>
      <c r="H2209" s="6"/>
    </row>
    <row r="2210" spans="1:8">
      <c r="A2210" s="90"/>
      <c r="B2210" s="91" t="s">
        <v>1112</v>
      </c>
      <c r="C2210" s="92" t="s">
        <v>224</v>
      </c>
      <c r="D2210" s="93">
        <v>12.65</v>
      </c>
      <c r="E2210" s="94">
        <v>0.62</v>
      </c>
      <c r="F2210" s="95">
        <f t="shared" si="2"/>
        <v>7.843</v>
      </c>
      <c r="G2210" s="95"/>
      <c r="H2210" s="6"/>
    </row>
    <row r="2211" spans="1:8">
      <c r="A2211" s="90"/>
      <c r="B2211" s="91" t="s">
        <v>1113</v>
      </c>
      <c r="C2211" s="92" t="s">
        <v>224</v>
      </c>
      <c r="D2211" s="93">
        <v>13.36</v>
      </c>
      <c r="E2211" s="94">
        <v>2.08</v>
      </c>
      <c r="F2211" s="95">
        <f t="shared" si="2"/>
        <v>27.788799999999998</v>
      </c>
      <c r="G2211" s="95"/>
      <c r="H2211" s="6"/>
    </row>
    <row r="2212" spans="1:8">
      <c r="A2212" s="90" t="s">
        <v>568</v>
      </c>
      <c r="B2212" s="91" t="s">
        <v>569</v>
      </c>
      <c r="C2212" s="92" t="s">
        <v>47</v>
      </c>
      <c r="D2212" s="93">
        <v>10</v>
      </c>
      <c r="E2212" s="94"/>
      <c r="F2212" s="95">
        <v>154.41999999999999</v>
      </c>
      <c r="G2212" s="95">
        <v>1544.2</v>
      </c>
      <c r="H2212" s="6" t="s">
        <v>830</v>
      </c>
    </row>
    <row r="2213" spans="1:8">
      <c r="A2213" s="90"/>
      <c r="B2213" s="91" t="s">
        <v>1313</v>
      </c>
      <c r="C2213" s="92" t="s">
        <v>1059</v>
      </c>
      <c r="D2213" s="93">
        <v>68.44</v>
      </c>
      <c r="E2213" s="94">
        <v>1.1000000000000001</v>
      </c>
      <c r="F2213" s="95">
        <v>75.284000000000006</v>
      </c>
      <c r="G2213" s="95"/>
      <c r="H2213" s="6"/>
    </row>
    <row r="2214" spans="1:8">
      <c r="A2214" s="90"/>
      <c r="B2214" s="91" t="s">
        <v>1067</v>
      </c>
      <c r="C2214" s="92" t="s">
        <v>224</v>
      </c>
      <c r="D2214" s="93">
        <v>16.84</v>
      </c>
      <c r="E2214" s="94">
        <v>2.238</v>
      </c>
      <c r="F2214" s="95">
        <v>37.687919999999998</v>
      </c>
      <c r="G2214" s="95"/>
      <c r="H2214" s="6"/>
    </row>
    <row r="2215" spans="1:8">
      <c r="A2215" s="90"/>
      <c r="B2215" s="91" t="s">
        <v>1009</v>
      </c>
      <c r="C2215" s="92" t="s">
        <v>224</v>
      </c>
      <c r="D2215" s="93">
        <v>12.04</v>
      </c>
      <c r="E2215" s="94">
        <v>3.3580000000000001</v>
      </c>
      <c r="F2215" s="95">
        <v>40.430320000000002</v>
      </c>
      <c r="G2215" s="95"/>
      <c r="H2215" s="6"/>
    </row>
    <row r="2216" spans="1:8">
      <c r="A2216" s="90"/>
      <c r="B2216" s="91" t="s">
        <v>1116</v>
      </c>
      <c r="C2216" s="92" t="s">
        <v>1023</v>
      </c>
      <c r="D2216" s="93">
        <v>18.29</v>
      </c>
      <c r="E2216" s="94">
        <v>3.2000000000000001E-2</v>
      </c>
      <c r="F2216" s="95">
        <v>0.58528000000000002</v>
      </c>
      <c r="G2216" s="95"/>
      <c r="H2216" s="6"/>
    </row>
    <row r="2217" spans="1:8">
      <c r="A2217" s="90"/>
      <c r="B2217" s="91" t="s">
        <v>1117</v>
      </c>
      <c r="C2217" s="92" t="s">
        <v>1025</v>
      </c>
      <c r="D2217" s="93">
        <v>15.01</v>
      </c>
      <c r="E2217" s="94">
        <v>0.03</v>
      </c>
      <c r="F2217" s="95">
        <v>0.45029999999999998</v>
      </c>
      <c r="G2217" s="95"/>
      <c r="H2217" s="6"/>
    </row>
    <row r="2218" spans="1:8">
      <c r="A2218" s="90" t="s">
        <v>192</v>
      </c>
      <c r="B2218" s="91" t="s">
        <v>193</v>
      </c>
      <c r="C2218" s="92" t="s">
        <v>47</v>
      </c>
      <c r="D2218" s="93">
        <v>44</v>
      </c>
      <c r="E2218" s="94"/>
      <c r="F2218" s="95">
        <v>2.63</v>
      </c>
      <c r="G2218" s="95">
        <v>115.72</v>
      </c>
      <c r="H2218" s="6" t="s">
        <v>830</v>
      </c>
    </row>
    <row r="2219" spans="1:8">
      <c r="A2219" s="90"/>
      <c r="B2219" s="91" t="s">
        <v>1121</v>
      </c>
      <c r="C2219" s="92" t="s">
        <v>1023</v>
      </c>
      <c r="D2219" s="93">
        <v>143.72999999999999</v>
      </c>
      <c r="E2219" s="94">
        <v>9.3457999999999996E-3</v>
      </c>
      <c r="F2219" s="95">
        <v>1.343272</v>
      </c>
      <c r="G2219" s="95"/>
      <c r="H2219" s="6"/>
    </row>
    <row r="2220" spans="1:8">
      <c r="A2220" s="90"/>
      <c r="B2220" s="91" t="s">
        <v>1122</v>
      </c>
      <c r="C2220" s="92" t="s">
        <v>1023</v>
      </c>
      <c r="D2220" s="93">
        <v>164.2</v>
      </c>
      <c r="E2220" s="94">
        <v>5.4206000000000002E-3</v>
      </c>
      <c r="F2220" s="95">
        <v>0.89006300000000005</v>
      </c>
      <c r="G2220" s="95"/>
      <c r="H2220" s="6"/>
    </row>
    <row r="2221" spans="1:8">
      <c r="A2221" s="90"/>
      <c r="B2221" s="91" t="s">
        <v>1123</v>
      </c>
      <c r="C2221" s="92" t="s">
        <v>1025</v>
      </c>
      <c r="D2221" s="93">
        <v>46.65</v>
      </c>
      <c r="E2221" s="94">
        <v>3.9252000000000002E-3</v>
      </c>
      <c r="F2221" s="95">
        <v>0.183111</v>
      </c>
      <c r="G2221" s="95"/>
      <c r="H2221" s="6"/>
    </row>
    <row r="2222" spans="1:8">
      <c r="A2222" s="90"/>
      <c r="B2222" s="91" t="s">
        <v>1009</v>
      </c>
      <c r="C2222" s="92" t="s">
        <v>224</v>
      </c>
      <c r="D2222" s="93">
        <v>12.04</v>
      </c>
      <c r="E2222" s="94">
        <v>1.8691599999999999E-2</v>
      </c>
      <c r="F2222" s="95">
        <v>0.225047</v>
      </c>
      <c r="G2222" s="95"/>
      <c r="H2222" s="6"/>
    </row>
    <row r="2223" spans="1:8">
      <c r="A2223" s="90" t="s">
        <v>184</v>
      </c>
      <c r="B2223" s="91" t="s">
        <v>185</v>
      </c>
      <c r="C2223" s="92" t="s">
        <v>47</v>
      </c>
      <c r="D2223" s="93">
        <v>307</v>
      </c>
      <c r="E2223" s="94"/>
      <c r="F2223" s="95">
        <v>17.690000000000001</v>
      </c>
      <c r="G2223" s="95">
        <v>5430.83</v>
      </c>
      <c r="H2223" s="6" t="s">
        <v>830</v>
      </c>
    </row>
    <row r="2224" spans="1:8">
      <c r="A2224" s="90"/>
      <c r="B2224" s="91" t="s">
        <v>1114</v>
      </c>
      <c r="C2224" s="92" t="s">
        <v>1023</v>
      </c>
      <c r="D2224" s="93">
        <v>144.58000000000001</v>
      </c>
      <c r="E2224" s="94">
        <v>6.0000000000000001E-3</v>
      </c>
      <c r="F2224" s="95">
        <v>0.86748000000000003</v>
      </c>
      <c r="G2224" s="95"/>
      <c r="H2224" s="6"/>
    </row>
    <row r="2225" spans="1:8">
      <c r="A2225" s="90"/>
      <c r="B2225" s="91" t="s">
        <v>1115</v>
      </c>
      <c r="C2225" s="92" t="s">
        <v>1025</v>
      </c>
      <c r="D2225" s="93">
        <v>27.26</v>
      </c>
      <c r="E2225" s="94">
        <v>3.0000000000000001E-3</v>
      </c>
      <c r="F2225" s="95">
        <v>8.1780000000000005E-2</v>
      </c>
      <c r="G2225" s="95"/>
      <c r="H2225" s="6"/>
    </row>
    <row r="2226" spans="1:8">
      <c r="A2226" s="90"/>
      <c r="B2226" s="91" t="s">
        <v>1009</v>
      </c>
      <c r="C2226" s="92" t="s">
        <v>224</v>
      </c>
      <c r="D2226" s="93">
        <v>12.04</v>
      </c>
      <c r="E2226" s="94">
        <v>0.65900000000000003</v>
      </c>
      <c r="F2226" s="95">
        <v>7.9343599999999999</v>
      </c>
      <c r="G2226" s="95"/>
      <c r="H2226" s="6"/>
    </row>
    <row r="2227" spans="1:8">
      <c r="A2227" s="90"/>
      <c r="B2227" s="91" t="s">
        <v>1116</v>
      </c>
      <c r="C2227" s="92" t="s">
        <v>1023</v>
      </c>
      <c r="D2227" s="93">
        <v>18.29</v>
      </c>
      <c r="E2227" s="94">
        <v>0.27400000000000002</v>
      </c>
      <c r="F2227" s="95">
        <v>5.0114599999999996</v>
      </c>
      <c r="G2227" s="95"/>
      <c r="H2227" s="6"/>
    </row>
    <row r="2228" spans="1:8">
      <c r="A2228" s="90"/>
      <c r="B2228" s="91" t="s">
        <v>1117</v>
      </c>
      <c r="C2228" s="92" t="s">
        <v>1025</v>
      </c>
      <c r="D2228" s="93">
        <v>15.01</v>
      </c>
      <c r="E2228" s="94">
        <v>0.254</v>
      </c>
      <c r="F2228" s="95">
        <v>3.8125399999999998</v>
      </c>
      <c r="G2228" s="95"/>
      <c r="H2228" s="6"/>
    </row>
    <row r="2229" spans="1:8">
      <c r="A2229" s="90" t="s">
        <v>186</v>
      </c>
      <c r="B2229" s="91" t="s">
        <v>187</v>
      </c>
      <c r="C2229" s="92" t="s">
        <v>47</v>
      </c>
      <c r="D2229" s="93">
        <v>114</v>
      </c>
      <c r="E2229" s="94"/>
      <c r="F2229" s="95">
        <v>1.45</v>
      </c>
      <c r="G2229" s="95">
        <v>165.3</v>
      </c>
      <c r="H2229" s="6" t="s">
        <v>830</v>
      </c>
    </row>
    <row r="2230" spans="1:8">
      <c r="A2230" s="90"/>
      <c r="B2230" s="91" t="s">
        <v>1118</v>
      </c>
      <c r="C2230" s="92" t="s">
        <v>1023</v>
      </c>
      <c r="D2230" s="93">
        <v>146.13999999999999</v>
      </c>
      <c r="E2230" s="94">
        <v>3.0000000000000001E-3</v>
      </c>
      <c r="F2230" s="95">
        <v>0.43841999999999998</v>
      </c>
      <c r="G2230" s="95"/>
      <c r="H2230" s="6"/>
    </row>
    <row r="2231" spans="1:8">
      <c r="A2231" s="90"/>
      <c r="B2231" s="91" t="s">
        <v>1119</v>
      </c>
      <c r="C2231" s="92" t="s">
        <v>1023</v>
      </c>
      <c r="D2231" s="93">
        <v>116.56</v>
      </c>
      <c r="E2231" s="94">
        <v>8.0000000000000002E-3</v>
      </c>
      <c r="F2231" s="95">
        <v>0.93247999999999998</v>
      </c>
      <c r="G2231" s="95"/>
      <c r="H2231" s="6"/>
    </row>
    <row r="2232" spans="1:8">
      <c r="A2232" s="90"/>
      <c r="B2232" s="91" t="s">
        <v>1009</v>
      </c>
      <c r="C2232" s="92" t="s">
        <v>224</v>
      </c>
      <c r="D2232" s="93">
        <v>12.04</v>
      </c>
      <c r="E2232" s="94">
        <v>8.0000000000000002E-3</v>
      </c>
      <c r="F2232" s="95">
        <v>9.6320000000000003E-2</v>
      </c>
      <c r="G2232" s="95"/>
      <c r="H2232" s="6"/>
    </row>
    <row r="2233" spans="1:8">
      <c r="A2233" s="90" t="s">
        <v>188</v>
      </c>
      <c r="B2233" s="91" t="s">
        <v>189</v>
      </c>
      <c r="C2233" s="92" t="s">
        <v>47</v>
      </c>
      <c r="D2233" s="93">
        <v>114</v>
      </c>
      <c r="E2233" s="94"/>
      <c r="F2233" s="95">
        <v>3.33</v>
      </c>
      <c r="G2233" s="95">
        <v>379.62</v>
      </c>
      <c r="H2233" s="6" t="s">
        <v>830</v>
      </c>
    </row>
    <row r="2234" spans="1:8">
      <c r="A2234" s="90"/>
      <c r="B2234" s="91" t="s">
        <v>1118</v>
      </c>
      <c r="C2234" s="92" t="s">
        <v>1023</v>
      </c>
      <c r="D2234" s="93">
        <v>146.13999999999999</v>
      </c>
      <c r="E2234" s="94">
        <v>2.2800000000000001E-2</v>
      </c>
      <c r="F2234" s="95">
        <v>3.3319920000000001</v>
      </c>
      <c r="G2234" s="95"/>
      <c r="H2234" s="6"/>
    </row>
    <row r="2235" spans="1:8">
      <c r="A2235" s="90" t="s">
        <v>190</v>
      </c>
      <c r="B2235" s="91" t="s">
        <v>191</v>
      </c>
      <c r="C2235" s="92" t="s">
        <v>47</v>
      </c>
      <c r="D2235" s="93">
        <v>61</v>
      </c>
      <c r="E2235" s="94"/>
      <c r="F2235" s="95">
        <v>0.75</v>
      </c>
      <c r="G2235" s="95">
        <v>45.75</v>
      </c>
      <c r="H2235" s="6" t="s">
        <v>830</v>
      </c>
    </row>
    <row r="2236" spans="1:8">
      <c r="A2236" s="90"/>
      <c r="B2236" s="91" t="s">
        <v>1120</v>
      </c>
      <c r="C2236" s="92" t="s">
        <v>1023</v>
      </c>
      <c r="D2236" s="93">
        <v>152.15</v>
      </c>
      <c r="E2236" s="94">
        <v>2.9867000000000001E-3</v>
      </c>
      <c r="F2236" s="95">
        <v>0.454426</v>
      </c>
      <c r="G2236" s="95"/>
      <c r="H2236" s="6"/>
    </row>
    <row r="2237" spans="1:8">
      <c r="A2237" s="90"/>
      <c r="B2237" s="91" t="s">
        <v>1009</v>
      </c>
      <c r="C2237" s="92" t="s">
        <v>224</v>
      </c>
      <c r="D2237" s="93">
        <v>12.04</v>
      </c>
      <c r="E2237" s="94">
        <v>2.5499999999999998E-2</v>
      </c>
      <c r="F2237" s="95">
        <v>0.30702000000000002</v>
      </c>
      <c r="G2237" s="95"/>
      <c r="H2237" s="6"/>
    </row>
    <row r="2238" spans="1:8">
      <c r="A2238" s="84"/>
      <c r="B2238" s="85" t="s">
        <v>196</v>
      </c>
      <c r="C2238" s="86"/>
      <c r="D2238" s="87"/>
      <c r="E2238" s="88"/>
      <c r="F2238" s="89"/>
      <c r="G2238" s="89">
        <v>12505.81</v>
      </c>
      <c r="H2238" s="5" t="s">
        <v>831</v>
      </c>
    </row>
    <row r="2239" spans="1:8">
      <c r="A2239" s="90" t="s">
        <v>832</v>
      </c>
      <c r="B2239" s="91" t="s">
        <v>833</v>
      </c>
      <c r="C2239" s="92" t="s">
        <v>19</v>
      </c>
      <c r="D2239" s="93">
        <v>127</v>
      </c>
      <c r="E2239" s="94"/>
      <c r="F2239" s="95">
        <v>20.39</v>
      </c>
      <c r="G2239" s="95">
        <v>2589.5300000000002</v>
      </c>
      <c r="H2239" s="6" t="s">
        <v>831</v>
      </c>
    </row>
    <row r="2240" spans="1:8">
      <c r="A2240" s="90"/>
      <c r="B2240" s="91" t="s">
        <v>1124</v>
      </c>
      <c r="C2240" s="92" t="s">
        <v>254</v>
      </c>
      <c r="D2240" s="93">
        <v>7.88</v>
      </c>
      <c r="E2240" s="94">
        <v>5.3999999999999999E-2</v>
      </c>
      <c r="F2240" s="95">
        <v>0.42552000000000001</v>
      </c>
      <c r="G2240" s="95"/>
      <c r="H2240" s="6"/>
    </row>
    <row r="2241" spans="1:8">
      <c r="A2241" s="90"/>
      <c r="B2241" s="91" t="s">
        <v>1096</v>
      </c>
      <c r="C2241" s="92" t="s">
        <v>254</v>
      </c>
      <c r="D2241" s="93">
        <v>19.190000000000001</v>
      </c>
      <c r="E2241" s="94">
        <v>0.14699999999999999</v>
      </c>
      <c r="F2241" s="95">
        <v>2.8209300000000002</v>
      </c>
      <c r="G2241" s="95"/>
      <c r="H2241" s="6"/>
    </row>
    <row r="2242" spans="1:8">
      <c r="A2242" s="90"/>
      <c r="B2242" s="91" t="s">
        <v>1087</v>
      </c>
      <c r="C2242" s="92" t="s">
        <v>1007</v>
      </c>
      <c r="D2242" s="93">
        <v>7.93</v>
      </c>
      <c r="E2242" s="94">
        <v>2.5000000000000001E-2</v>
      </c>
      <c r="F2242" s="95">
        <v>0.19825000000000001</v>
      </c>
      <c r="G2242" s="95"/>
      <c r="H2242" s="6"/>
    </row>
    <row r="2243" spans="1:8">
      <c r="A2243" s="90"/>
      <c r="B2243" s="91" t="s">
        <v>1097</v>
      </c>
      <c r="C2243" s="92" t="s">
        <v>254</v>
      </c>
      <c r="D2243" s="93">
        <v>14.79</v>
      </c>
      <c r="E2243" s="94">
        <v>0.42799999999999999</v>
      </c>
      <c r="F2243" s="95">
        <v>6.33012</v>
      </c>
      <c r="G2243" s="95"/>
      <c r="H2243" s="6"/>
    </row>
    <row r="2244" spans="1:8">
      <c r="A2244" s="90"/>
      <c r="B2244" s="91" t="s">
        <v>1008</v>
      </c>
      <c r="C2244" s="92" t="s">
        <v>224</v>
      </c>
      <c r="D2244" s="93">
        <v>16.73</v>
      </c>
      <c r="E2244" s="94">
        <v>0.48599999999999999</v>
      </c>
      <c r="F2244" s="95">
        <v>8.1307799999999997</v>
      </c>
      <c r="G2244" s="95"/>
      <c r="H2244" s="6"/>
    </row>
    <row r="2245" spans="1:8">
      <c r="A2245" s="90"/>
      <c r="B2245" s="91" t="s">
        <v>1009</v>
      </c>
      <c r="C2245" s="92" t="s">
        <v>224</v>
      </c>
      <c r="D2245" s="93">
        <v>12.04</v>
      </c>
      <c r="E2245" s="94">
        <v>0.20799999999999999</v>
      </c>
      <c r="F2245" s="95">
        <v>2.5043199999999999</v>
      </c>
      <c r="G2245" s="95"/>
      <c r="H2245" s="6"/>
    </row>
    <row r="2246" spans="1:8">
      <c r="A2246" s="90" t="s">
        <v>198</v>
      </c>
      <c r="B2246" s="91" t="s">
        <v>199</v>
      </c>
      <c r="C2246" s="92" t="s">
        <v>19</v>
      </c>
      <c r="D2246" s="93">
        <v>727</v>
      </c>
      <c r="E2246" s="94"/>
      <c r="F2246" s="95">
        <v>13.64</v>
      </c>
      <c r="G2246" s="95">
        <v>9916.2800000000007</v>
      </c>
      <c r="H2246" s="6" t="s">
        <v>831</v>
      </c>
    </row>
    <row r="2247" spans="1:8">
      <c r="A2247" s="90"/>
      <c r="B2247" s="91" t="s">
        <v>1124</v>
      </c>
      <c r="C2247" s="92" t="s">
        <v>254</v>
      </c>
      <c r="D2247" s="93">
        <v>7.88</v>
      </c>
      <c r="E2247" s="94">
        <v>5.3999999999999999E-2</v>
      </c>
      <c r="F2247" s="95">
        <v>0.42552000000000001</v>
      </c>
      <c r="G2247" s="95"/>
      <c r="H2247" s="6"/>
    </row>
    <row r="2248" spans="1:8">
      <c r="A2248" s="90"/>
      <c r="B2248" s="91" t="s">
        <v>1087</v>
      </c>
      <c r="C2248" s="92" t="s">
        <v>1007</v>
      </c>
      <c r="D2248" s="93">
        <v>7.93</v>
      </c>
      <c r="E2248" s="94">
        <v>0.01</v>
      </c>
      <c r="F2248" s="95">
        <v>7.9299999999999995E-2</v>
      </c>
      <c r="G2248" s="95"/>
      <c r="H2248" s="6"/>
    </row>
    <row r="2249" spans="1:8">
      <c r="A2249" s="90"/>
      <c r="B2249" s="91" t="s">
        <v>1097</v>
      </c>
      <c r="C2249" s="92" t="s">
        <v>254</v>
      </c>
      <c r="D2249" s="93">
        <v>14.79</v>
      </c>
      <c r="E2249" s="94">
        <v>0.217</v>
      </c>
      <c r="F2249" s="95">
        <v>3.2094299999999998</v>
      </c>
      <c r="G2249" s="95"/>
      <c r="H2249" s="6"/>
    </row>
    <row r="2250" spans="1:8">
      <c r="A2250" s="90"/>
      <c r="B2250" s="91" t="s">
        <v>1008</v>
      </c>
      <c r="C2250" s="92" t="s">
        <v>224</v>
      </c>
      <c r="D2250" s="93">
        <v>16.73</v>
      </c>
      <c r="E2250" s="94">
        <v>0.45500000000000002</v>
      </c>
      <c r="F2250" s="95">
        <v>7.6121499999999997</v>
      </c>
      <c r="G2250" s="95"/>
      <c r="H2250" s="6"/>
    </row>
    <row r="2251" spans="1:8">
      <c r="A2251" s="90"/>
      <c r="B2251" s="91" t="s">
        <v>1009</v>
      </c>
      <c r="C2251" s="92" t="s">
        <v>224</v>
      </c>
      <c r="D2251" s="93">
        <v>12.04</v>
      </c>
      <c r="E2251" s="94">
        <v>0.19500000000000001</v>
      </c>
      <c r="F2251" s="95">
        <v>2.3477999999999999</v>
      </c>
      <c r="G2251" s="95"/>
      <c r="H2251" s="6"/>
    </row>
    <row r="2252" spans="1:8">
      <c r="A2252" s="84"/>
      <c r="B2252" s="85" t="s">
        <v>200</v>
      </c>
      <c r="C2252" s="86"/>
      <c r="D2252" s="87"/>
      <c r="E2252" s="88"/>
      <c r="F2252" s="89"/>
      <c r="G2252" s="89">
        <f>G2253</f>
        <v>1467.1200000000001</v>
      </c>
      <c r="H2252" s="5" t="s">
        <v>834</v>
      </c>
    </row>
    <row r="2253" spans="1:8">
      <c r="A2253" s="90" t="s">
        <v>202</v>
      </c>
      <c r="B2253" s="91" t="s">
        <v>203</v>
      </c>
      <c r="C2253" s="92" t="s">
        <v>52</v>
      </c>
      <c r="D2253" s="93">
        <v>6</v>
      </c>
      <c r="E2253" s="94"/>
      <c r="F2253" s="95">
        <v>244.52</v>
      </c>
      <c r="G2253" s="95">
        <f>D2253*F2253</f>
        <v>1467.1200000000001</v>
      </c>
      <c r="H2253" s="6" t="s">
        <v>834</v>
      </c>
    </row>
    <row r="2254" spans="1:8">
      <c r="A2254" s="90"/>
      <c r="B2254" s="91" t="s">
        <v>1125</v>
      </c>
      <c r="C2254" s="92" t="s">
        <v>224</v>
      </c>
      <c r="D2254" s="93">
        <v>17</v>
      </c>
      <c r="E2254" s="94">
        <v>1</v>
      </c>
      <c r="F2254" s="95">
        <f>D2254*E2254</f>
        <v>17</v>
      </c>
      <c r="G2254" s="95"/>
      <c r="H2254" s="6"/>
    </row>
    <row r="2255" spans="1:8">
      <c r="A2255" s="90"/>
      <c r="B2255" s="91" t="s">
        <v>1098</v>
      </c>
      <c r="C2255" s="92" t="s">
        <v>224</v>
      </c>
      <c r="D2255" s="93">
        <v>12.01</v>
      </c>
      <c r="E2255" s="94">
        <v>1</v>
      </c>
      <c r="F2255" s="95">
        <f>D2255*E2255</f>
        <v>12.01</v>
      </c>
      <c r="G2255" s="95"/>
      <c r="H2255" s="6"/>
    </row>
    <row r="2256" spans="1:8">
      <c r="A2256" s="90"/>
      <c r="B2256" s="91" t="s">
        <v>1126</v>
      </c>
      <c r="C2256" s="92" t="s">
        <v>28</v>
      </c>
      <c r="D2256" s="93">
        <v>69.5</v>
      </c>
      <c r="E2256" s="94">
        <v>3</v>
      </c>
      <c r="F2256" s="95">
        <f>D2256*E2256</f>
        <v>208.5</v>
      </c>
      <c r="G2256" s="95"/>
      <c r="H2256" s="6"/>
    </row>
    <row r="2257" spans="1:8">
      <c r="A2257" s="90"/>
      <c r="B2257" s="91" t="s">
        <v>1127</v>
      </c>
      <c r="C2257" s="92" t="s">
        <v>47</v>
      </c>
      <c r="D2257" s="93">
        <v>350.65</v>
      </c>
      <c r="E2257" s="94">
        <v>0.02</v>
      </c>
      <c r="F2257" s="95">
        <f>D2257*E2257</f>
        <v>7.0129999999999999</v>
      </c>
      <c r="G2257" s="95"/>
      <c r="H2257" s="6"/>
    </row>
    <row r="2258" spans="1:8">
      <c r="A2258" s="84"/>
      <c r="B2258" s="85" t="s">
        <v>208</v>
      </c>
      <c r="C2258" s="86"/>
      <c r="D2258" s="87"/>
      <c r="E2258" s="88"/>
      <c r="F2258" s="89"/>
      <c r="G2258" s="89">
        <v>6850.93</v>
      </c>
      <c r="H2258" s="5" t="s">
        <v>835</v>
      </c>
    </row>
    <row r="2259" spans="1:8">
      <c r="A2259" s="90" t="s">
        <v>212</v>
      </c>
      <c r="B2259" s="91" t="s">
        <v>213</v>
      </c>
      <c r="C2259" s="92" t="s">
        <v>52</v>
      </c>
      <c r="D2259" s="93">
        <v>138</v>
      </c>
      <c r="E2259" s="94"/>
      <c r="F2259" s="95">
        <v>0.36</v>
      </c>
      <c r="G2259" s="95">
        <v>49.68</v>
      </c>
      <c r="H2259" s="6" t="s">
        <v>835</v>
      </c>
    </row>
    <row r="2260" spans="1:8">
      <c r="A2260" s="90"/>
      <c r="B2260" s="91" t="s">
        <v>1139</v>
      </c>
      <c r="C2260" s="92" t="s">
        <v>1023</v>
      </c>
      <c r="D2260" s="93">
        <v>116.22</v>
      </c>
      <c r="E2260" s="94">
        <v>3.1467999999999999E-3</v>
      </c>
      <c r="F2260" s="95">
        <v>0.36572100000000002</v>
      </c>
      <c r="G2260" s="95"/>
      <c r="H2260" s="6"/>
    </row>
    <row r="2261" spans="1:8">
      <c r="A2261" s="90" t="s">
        <v>218</v>
      </c>
      <c r="B2261" s="91" t="s">
        <v>219</v>
      </c>
      <c r="C2261" s="92" t="s">
        <v>28</v>
      </c>
      <c r="D2261" s="93">
        <v>11</v>
      </c>
      <c r="E2261" s="94"/>
      <c r="F2261" s="95">
        <v>284.70999999999998</v>
      </c>
      <c r="G2261" s="95">
        <v>3131.81</v>
      </c>
      <c r="H2261" s="6" t="s">
        <v>835</v>
      </c>
    </row>
    <row r="2262" spans="1:8">
      <c r="A2262" s="90"/>
      <c r="B2262" s="91" t="s">
        <v>1142</v>
      </c>
      <c r="C2262" s="92" t="s">
        <v>259</v>
      </c>
      <c r="D2262" s="93">
        <v>37.549999999999997</v>
      </c>
      <c r="E2262" s="94">
        <v>3</v>
      </c>
      <c r="F2262" s="95">
        <v>112.65</v>
      </c>
      <c r="G2262" s="95"/>
      <c r="H2262" s="6"/>
    </row>
    <row r="2263" spans="1:8">
      <c r="A2263" s="90"/>
      <c r="B2263" s="91" t="s">
        <v>1143</v>
      </c>
      <c r="C2263" s="92" t="s">
        <v>19</v>
      </c>
      <c r="D2263" s="93">
        <v>6.84</v>
      </c>
      <c r="E2263" s="94">
        <v>1.68</v>
      </c>
      <c r="F2263" s="95">
        <v>11.491199999999999</v>
      </c>
      <c r="G2263" s="95"/>
      <c r="H2263" s="6"/>
    </row>
    <row r="2264" spans="1:8">
      <c r="A2264" s="90"/>
      <c r="B2264" s="91" t="s">
        <v>1144</v>
      </c>
      <c r="C2264" s="92" t="s">
        <v>47</v>
      </c>
      <c r="D2264" s="93">
        <v>253.31</v>
      </c>
      <c r="E2264" s="94">
        <v>4.0000000000000001E-3</v>
      </c>
      <c r="F2264" s="95">
        <v>1.0132399999999999</v>
      </c>
      <c r="G2264" s="95"/>
      <c r="H2264" s="6"/>
    </row>
    <row r="2265" spans="1:8">
      <c r="A2265" s="90"/>
      <c r="B2265" s="91" t="s">
        <v>1067</v>
      </c>
      <c r="C2265" s="92" t="s">
        <v>224</v>
      </c>
      <c r="D2265" s="93">
        <v>16.84</v>
      </c>
      <c r="E2265" s="94">
        <v>3</v>
      </c>
      <c r="F2265" s="95">
        <v>50.52</v>
      </c>
      <c r="G2265" s="95"/>
      <c r="H2265" s="6"/>
    </row>
    <row r="2266" spans="1:8">
      <c r="A2266" s="90"/>
      <c r="B2266" s="91" t="s">
        <v>1009</v>
      </c>
      <c r="C2266" s="92" t="s">
        <v>224</v>
      </c>
      <c r="D2266" s="93">
        <v>12.04</v>
      </c>
      <c r="E2266" s="94">
        <v>3</v>
      </c>
      <c r="F2266" s="95">
        <v>36.119999999999997</v>
      </c>
      <c r="G2266" s="95"/>
      <c r="H2266" s="6"/>
    </row>
    <row r="2267" spans="1:8">
      <c r="A2267" s="90"/>
      <c r="B2267" s="91" t="s">
        <v>1010</v>
      </c>
      <c r="C2267" s="92" t="s">
        <v>47</v>
      </c>
      <c r="D2267" s="93">
        <v>208.36</v>
      </c>
      <c r="E2267" s="94">
        <v>0.35</v>
      </c>
      <c r="F2267" s="95">
        <v>72.926000000000002</v>
      </c>
      <c r="G2267" s="95"/>
      <c r="H2267" s="6"/>
    </row>
    <row r="2268" spans="1:8">
      <c r="A2268" s="90" t="s">
        <v>216</v>
      </c>
      <c r="B2268" s="91" t="s">
        <v>217</v>
      </c>
      <c r="C2268" s="92" t="s">
        <v>28</v>
      </c>
      <c r="D2268" s="93">
        <v>11</v>
      </c>
      <c r="E2268" s="94"/>
      <c r="F2268" s="95">
        <v>65.06</v>
      </c>
      <c r="G2268" s="95">
        <v>715.66</v>
      </c>
      <c r="H2268" s="6" t="s">
        <v>835</v>
      </c>
    </row>
    <row r="2269" spans="1:8">
      <c r="A2269" s="90"/>
      <c r="B2269" s="91" t="s">
        <v>1060</v>
      </c>
      <c r="C2269" s="92" t="s">
        <v>1059</v>
      </c>
      <c r="D2269" s="93">
        <v>60</v>
      </c>
      <c r="E2269" s="94">
        <v>0.04</v>
      </c>
      <c r="F2269" s="95">
        <v>2.4</v>
      </c>
      <c r="G2269" s="95"/>
      <c r="H2269" s="6"/>
    </row>
    <row r="2270" spans="1:8">
      <c r="A2270" s="90"/>
      <c r="B2270" s="91" t="s">
        <v>1063</v>
      </c>
      <c r="C2270" s="92" t="s">
        <v>1007</v>
      </c>
      <c r="D2270" s="93">
        <v>0.35</v>
      </c>
      <c r="E2270" s="94">
        <v>14</v>
      </c>
      <c r="F2270" s="95">
        <v>4.9000000000000004</v>
      </c>
      <c r="G2270" s="95"/>
      <c r="H2270" s="6"/>
    </row>
    <row r="2271" spans="1:8">
      <c r="A2271" s="90"/>
      <c r="B2271" s="91" t="s">
        <v>1067</v>
      </c>
      <c r="C2271" s="92" t="s">
        <v>224</v>
      </c>
      <c r="D2271" s="93">
        <v>16.84</v>
      </c>
      <c r="E2271" s="94">
        <v>2</v>
      </c>
      <c r="F2271" s="95">
        <v>33.68</v>
      </c>
      <c r="G2271" s="95"/>
      <c r="H2271" s="6"/>
    </row>
    <row r="2272" spans="1:8">
      <c r="A2272" s="90"/>
      <c r="B2272" s="91" t="s">
        <v>1009</v>
      </c>
      <c r="C2272" s="92" t="s">
        <v>224</v>
      </c>
      <c r="D2272" s="93">
        <v>12.04</v>
      </c>
      <c r="E2272" s="94">
        <v>2</v>
      </c>
      <c r="F2272" s="95">
        <v>24.08</v>
      </c>
      <c r="G2272" s="95"/>
      <c r="H2272" s="6"/>
    </row>
    <row r="2273" spans="1:8">
      <c r="A2273" s="90" t="s">
        <v>222</v>
      </c>
      <c r="B2273" s="91" t="s">
        <v>223</v>
      </c>
      <c r="C2273" s="92" t="s">
        <v>224</v>
      </c>
      <c r="D2273" s="93">
        <v>22</v>
      </c>
      <c r="E2273" s="94"/>
      <c r="F2273" s="95">
        <v>4.7699999999999996</v>
      </c>
      <c r="G2273" s="95">
        <v>104.94</v>
      </c>
      <c r="H2273" s="6" t="s">
        <v>835</v>
      </c>
    </row>
    <row r="2274" spans="1:8">
      <c r="A2274" s="90"/>
      <c r="B2274" s="91" t="s">
        <v>1148</v>
      </c>
      <c r="C2274" s="92" t="s">
        <v>1023</v>
      </c>
      <c r="D2274" s="93">
        <v>3.57</v>
      </c>
      <c r="E2274" s="94">
        <v>1</v>
      </c>
      <c r="F2274" s="95">
        <v>3.57</v>
      </c>
      <c r="G2274" s="95"/>
      <c r="H2274" s="6"/>
    </row>
    <row r="2275" spans="1:8">
      <c r="A2275" s="90"/>
      <c r="B2275" s="91" t="s">
        <v>1009</v>
      </c>
      <c r="C2275" s="92" t="s">
        <v>224</v>
      </c>
      <c r="D2275" s="93">
        <v>12.04</v>
      </c>
      <c r="E2275" s="94">
        <v>0.1</v>
      </c>
      <c r="F2275" s="95">
        <v>1.204</v>
      </c>
      <c r="G2275" s="95"/>
      <c r="H2275" s="6"/>
    </row>
    <row r="2276" spans="1:8">
      <c r="A2276" s="90" t="s">
        <v>836</v>
      </c>
      <c r="B2276" s="91" t="s">
        <v>837</v>
      </c>
      <c r="C2276" s="92" t="s">
        <v>47</v>
      </c>
      <c r="D2276" s="93">
        <v>4</v>
      </c>
      <c r="E2276" s="94"/>
      <c r="F2276" s="95">
        <v>89.06</v>
      </c>
      <c r="G2276" s="95">
        <v>356.24</v>
      </c>
      <c r="H2276" s="6" t="s">
        <v>835</v>
      </c>
    </row>
    <row r="2277" spans="1:8">
      <c r="A2277" s="90"/>
      <c r="B2277" s="91" t="s">
        <v>1065</v>
      </c>
      <c r="C2277" s="92" t="s">
        <v>1059</v>
      </c>
      <c r="D2277" s="93">
        <v>53.6</v>
      </c>
      <c r="E2277" s="94">
        <v>1.1000000000000001</v>
      </c>
      <c r="F2277" s="95">
        <v>58.96</v>
      </c>
      <c r="G2277" s="95"/>
      <c r="H2277" s="6"/>
    </row>
    <row r="2278" spans="1:8">
      <c r="A2278" s="90"/>
      <c r="B2278" s="91" t="s">
        <v>1009</v>
      </c>
      <c r="C2278" s="92" t="s">
        <v>224</v>
      </c>
      <c r="D2278" s="93">
        <v>12.04</v>
      </c>
      <c r="E2278" s="94">
        <v>2.5</v>
      </c>
      <c r="F2278" s="95">
        <v>30.1</v>
      </c>
      <c r="G2278" s="95"/>
      <c r="H2278" s="6"/>
    </row>
    <row r="2279" spans="1:8">
      <c r="A2279" s="90" t="s">
        <v>522</v>
      </c>
      <c r="B2279" s="91" t="s">
        <v>523</v>
      </c>
      <c r="C2279" s="92" t="s">
        <v>52</v>
      </c>
      <c r="D2279" s="93">
        <v>91</v>
      </c>
      <c r="E2279" s="94"/>
      <c r="F2279" s="95">
        <v>3.99</v>
      </c>
      <c r="G2279" s="95">
        <v>363.09</v>
      </c>
      <c r="H2279" s="6" t="s">
        <v>835</v>
      </c>
    </row>
    <row r="2280" spans="1:8">
      <c r="A2280" s="90"/>
      <c r="B2280" s="91" t="s">
        <v>1138</v>
      </c>
      <c r="C2280" s="92" t="s">
        <v>224</v>
      </c>
      <c r="D2280" s="93">
        <v>21.08</v>
      </c>
      <c r="E2280" s="94">
        <v>0.1207</v>
      </c>
      <c r="F2280" s="95">
        <v>2.5443560000000001</v>
      </c>
      <c r="G2280" s="95"/>
      <c r="H2280" s="6"/>
    </row>
    <row r="2281" spans="1:8">
      <c r="A2281" s="90"/>
      <c r="B2281" s="91" t="s">
        <v>1009</v>
      </c>
      <c r="C2281" s="92" t="s">
        <v>224</v>
      </c>
      <c r="D2281" s="93">
        <v>12.04</v>
      </c>
      <c r="E2281" s="94">
        <v>0.1207</v>
      </c>
      <c r="F2281" s="95">
        <v>1.453228</v>
      </c>
      <c r="G2281" s="95"/>
      <c r="H2281" s="6"/>
    </row>
    <row r="2282" spans="1:8">
      <c r="A2282" s="90" t="s">
        <v>210</v>
      </c>
      <c r="B2282" s="91" t="s">
        <v>211</v>
      </c>
      <c r="C2282" s="92" t="s">
        <v>52</v>
      </c>
      <c r="D2282" s="93">
        <v>11</v>
      </c>
      <c r="E2282" s="94"/>
      <c r="F2282" s="95">
        <v>4.43</v>
      </c>
      <c r="G2282" s="95">
        <v>48.73</v>
      </c>
      <c r="H2282" s="6" t="s">
        <v>835</v>
      </c>
    </row>
    <row r="2283" spans="1:8">
      <c r="A2283" s="90"/>
      <c r="B2283" s="91" t="s">
        <v>1138</v>
      </c>
      <c r="C2283" s="92" t="s">
        <v>224</v>
      </c>
      <c r="D2283" s="93">
        <v>21.08</v>
      </c>
      <c r="E2283" s="94">
        <v>0.13400000000000001</v>
      </c>
      <c r="F2283" s="95">
        <v>2.8247200000000001</v>
      </c>
      <c r="G2283" s="95"/>
      <c r="H2283" s="6"/>
    </row>
    <row r="2284" spans="1:8">
      <c r="A2284" s="90"/>
      <c r="B2284" s="91" t="s">
        <v>1009</v>
      </c>
      <c r="C2284" s="92" t="s">
        <v>224</v>
      </c>
      <c r="D2284" s="93">
        <v>12.04</v>
      </c>
      <c r="E2284" s="94">
        <v>0.13400000000000001</v>
      </c>
      <c r="F2284" s="95">
        <v>1.6133599999999999</v>
      </c>
      <c r="G2284" s="95"/>
      <c r="H2284" s="6"/>
    </row>
    <row r="2285" spans="1:8">
      <c r="A2285" s="90" t="s">
        <v>518</v>
      </c>
      <c r="B2285" s="91" t="s">
        <v>519</v>
      </c>
      <c r="C2285" s="92" t="s">
        <v>52</v>
      </c>
      <c r="D2285" s="93">
        <v>32</v>
      </c>
      <c r="E2285" s="94"/>
      <c r="F2285" s="95">
        <v>2.25</v>
      </c>
      <c r="G2285" s="95">
        <v>72</v>
      </c>
      <c r="H2285" s="6" t="s">
        <v>835</v>
      </c>
    </row>
    <row r="2286" spans="1:8">
      <c r="A2286" s="90"/>
      <c r="B2286" s="91" t="s">
        <v>1138</v>
      </c>
      <c r="C2286" s="92" t="s">
        <v>224</v>
      </c>
      <c r="D2286" s="93">
        <v>21.08</v>
      </c>
      <c r="E2286" s="94">
        <v>0.05</v>
      </c>
      <c r="F2286" s="95">
        <v>1.054</v>
      </c>
      <c r="G2286" s="95"/>
      <c r="H2286" s="6"/>
    </row>
    <row r="2287" spans="1:8">
      <c r="A2287" s="90"/>
      <c r="B2287" s="91" t="s">
        <v>1009</v>
      </c>
      <c r="C2287" s="92" t="s">
        <v>224</v>
      </c>
      <c r="D2287" s="93">
        <v>12.04</v>
      </c>
      <c r="E2287" s="94">
        <v>0.1</v>
      </c>
      <c r="F2287" s="95">
        <v>1.204</v>
      </c>
      <c r="G2287" s="95"/>
      <c r="H2287" s="6"/>
    </row>
    <row r="2288" spans="1:8">
      <c r="A2288" s="90" t="s">
        <v>403</v>
      </c>
      <c r="B2288" s="91" t="s">
        <v>404</v>
      </c>
      <c r="C2288" s="92" t="s">
        <v>52</v>
      </c>
      <c r="D2288" s="93">
        <v>27</v>
      </c>
      <c r="E2288" s="94"/>
      <c r="F2288" s="95">
        <v>3.61</v>
      </c>
      <c r="G2288" s="95">
        <v>97.47</v>
      </c>
      <c r="H2288" s="6" t="s">
        <v>835</v>
      </c>
    </row>
    <row r="2289" spans="1:8">
      <c r="A2289" s="90"/>
      <c r="B2289" s="91" t="s">
        <v>1009</v>
      </c>
      <c r="C2289" s="92" t="s">
        <v>224</v>
      </c>
      <c r="D2289" s="93">
        <v>12.04</v>
      </c>
      <c r="E2289" s="94">
        <v>0.16</v>
      </c>
      <c r="F2289" s="95">
        <v>1.9263999999999999</v>
      </c>
      <c r="G2289" s="95"/>
      <c r="H2289" s="6"/>
    </row>
    <row r="2290" spans="1:8">
      <c r="A2290" s="90"/>
      <c r="B2290" s="91" t="s">
        <v>1138</v>
      </c>
      <c r="C2290" s="92" t="s">
        <v>224</v>
      </c>
      <c r="D2290" s="93">
        <v>21.08</v>
      </c>
      <c r="E2290" s="94">
        <v>0.08</v>
      </c>
      <c r="F2290" s="95">
        <v>1.6863999999999999</v>
      </c>
      <c r="G2290" s="95"/>
      <c r="H2290" s="6"/>
    </row>
    <row r="2291" spans="1:8">
      <c r="A2291" s="90" t="s">
        <v>838</v>
      </c>
      <c r="B2291" s="91" t="s">
        <v>839</v>
      </c>
      <c r="C2291" s="92" t="s">
        <v>52</v>
      </c>
      <c r="D2291" s="93">
        <v>122</v>
      </c>
      <c r="E2291" s="94"/>
      <c r="F2291" s="95">
        <v>4.28</v>
      </c>
      <c r="G2291" s="95">
        <v>522.16</v>
      </c>
      <c r="H2291" s="6" t="s">
        <v>835</v>
      </c>
    </row>
    <row r="2292" spans="1:8">
      <c r="A2292" s="90"/>
      <c r="B2292" s="91" t="s">
        <v>1009</v>
      </c>
      <c r="C2292" s="92" t="s">
        <v>224</v>
      </c>
      <c r="D2292" s="93">
        <v>12.04</v>
      </c>
      <c r="E2292" s="94">
        <v>0.18</v>
      </c>
      <c r="F2292" s="95">
        <v>2.1671999999999998</v>
      </c>
      <c r="G2292" s="95"/>
      <c r="H2292" s="6"/>
    </row>
    <row r="2293" spans="1:8">
      <c r="A2293" s="90"/>
      <c r="B2293" s="91" t="s">
        <v>1138</v>
      </c>
      <c r="C2293" s="92" t="s">
        <v>224</v>
      </c>
      <c r="D2293" s="93">
        <v>21.08</v>
      </c>
      <c r="E2293" s="94">
        <v>0.1</v>
      </c>
      <c r="F2293" s="95">
        <v>2.1080000000000001</v>
      </c>
      <c r="G2293" s="95"/>
      <c r="H2293" s="6"/>
    </row>
    <row r="2294" spans="1:8">
      <c r="A2294" s="90" t="s">
        <v>280</v>
      </c>
      <c r="B2294" s="91" t="s">
        <v>281</v>
      </c>
      <c r="C2294" s="92" t="s">
        <v>282</v>
      </c>
      <c r="D2294" s="93">
        <v>1029</v>
      </c>
      <c r="E2294" s="94"/>
      <c r="F2294" s="95">
        <v>1.35</v>
      </c>
      <c r="G2294" s="95">
        <v>1389.15</v>
      </c>
      <c r="H2294" s="6" t="s">
        <v>835</v>
      </c>
    </row>
    <row r="2295" spans="1:8">
      <c r="A2295" s="90"/>
      <c r="B2295" s="91" t="s">
        <v>1183</v>
      </c>
      <c r="C2295" s="92" t="s">
        <v>224</v>
      </c>
      <c r="D2295" s="93">
        <v>21.08</v>
      </c>
      <c r="E2295" s="94">
        <v>0.03</v>
      </c>
      <c r="F2295" s="95">
        <v>0.63239999999999996</v>
      </c>
      <c r="G2295" s="95"/>
      <c r="H2295" s="6"/>
    </row>
    <row r="2296" spans="1:8">
      <c r="A2296" s="90"/>
      <c r="B2296" s="91" t="s">
        <v>1009</v>
      </c>
      <c r="C2296" s="92" t="s">
        <v>224</v>
      </c>
      <c r="D2296" s="93">
        <v>12.04</v>
      </c>
      <c r="E2296" s="94">
        <v>0.06</v>
      </c>
      <c r="F2296" s="95">
        <v>0.72240000000000004</v>
      </c>
      <c r="G2296" s="95"/>
      <c r="H2296" s="6"/>
    </row>
    <row r="2297" spans="1:8">
      <c r="A2297" s="84"/>
      <c r="B2297" s="85" t="s">
        <v>239</v>
      </c>
      <c r="C2297" s="86"/>
      <c r="D2297" s="87"/>
      <c r="E2297" s="88"/>
      <c r="F2297" s="89"/>
      <c r="G2297" s="89">
        <f>G2298</f>
        <v>169.6181</v>
      </c>
      <c r="H2297" s="5" t="s">
        <v>840</v>
      </c>
    </row>
    <row r="2298" spans="1:8">
      <c r="A2298" s="90" t="s">
        <v>841</v>
      </c>
      <c r="B2298" s="91" t="s">
        <v>842</v>
      </c>
      <c r="C2298" s="92" t="s">
        <v>33</v>
      </c>
      <c r="D2298" s="93">
        <v>0.28999999999999998</v>
      </c>
      <c r="E2298" s="94"/>
      <c r="F2298" s="95">
        <v>584.89</v>
      </c>
      <c r="G2298" s="95">
        <f>D2298*F2298</f>
        <v>169.6181</v>
      </c>
      <c r="H2298" s="6" t="s">
        <v>840</v>
      </c>
    </row>
    <row r="2299" spans="1:8">
      <c r="A2299" s="90"/>
      <c r="B2299" s="91" t="s">
        <v>1173</v>
      </c>
      <c r="C2299" s="92" t="s">
        <v>40</v>
      </c>
      <c r="D2299" s="218">
        <v>32891.06</v>
      </c>
      <c r="E2299" s="94">
        <v>1.4706E-2</v>
      </c>
      <c r="F2299" s="95">
        <f>D2299*E2299</f>
        <v>483.69592835999998</v>
      </c>
      <c r="G2299" s="95"/>
      <c r="H2299" s="6"/>
    </row>
    <row r="2300" spans="1:8">
      <c r="A2300" s="90"/>
      <c r="B2300" s="91" t="s">
        <v>1174</v>
      </c>
      <c r="C2300" s="92" t="s">
        <v>40</v>
      </c>
      <c r="D2300" s="218">
        <v>17681.25</v>
      </c>
      <c r="E2300" s="94">
        <v>3.529E-3</v>
      </c>
      <c r="F2300" s="95">
        <f>D2300*E2300</f>
        <v>62.397131250000001</v>
      </c>
      <c r="G2300" s="95"/>
      <c r="H2300" s="6"/>
    </row>
    <row r="2301" spans="1:8">
      <c r="A2301" s="90"/>
      <c r="B2301" s="91" t="s">
        <v>1098</v>
      </c>
      <c r="C2301" s="92" t="s">
        <v>224</v>
      </c>
      <c r="D2301" s="93">
        <v>12.01</v>
      </c>
      <c r="E2301" s="94">
        <v>3.23</v>
      </c>
      <c r="F2301" s="95">
        <f>D2301*E2301</f>
        <v>38.792299999999997</v>
      </c>
      <c r="G2301" s="95"/>
      <c r="H2301" s="6"/>
    </row>
    <row r="2302" spans="1:8">
      <c r="A2302" s="84"/>
      <c r="B2302" s="85" t="s">
        <v>36</v>
      </c>
      <c r="C2302" s="86"/>
      <c r="D2302" s="87"/>
      <c r="E2302" s="88"/>
      <c r="F2302" s="89"/>
      <c r="G2302" s="89">
        <v>1328.19</v>
      </c>
      <c r="H2302" s="5" t="s">
        <v>843</v>
      </c>
    </row>
    <row r="2303" spans="1:8">
      <c r="A2303" s="90" t="s">
        <v>244</v>
      </c>
      <c r="B2303" s="91" t="s">
        <v>245</v>
      </c>
      <c r="C2303" s="92" t="s">
        <v>52</v>
      </c>
      <c r="D2303" s="93">
        <v>282</v>
      </c>
      <c r="E2303" s="94"/>
      <c r="F2303" s="95">
        <v>1.86</v>
      </c>
      <c r="G2303" s="95">
        <v>524.52</v>
      </c>
      <c r="H2303" s="6" t="s">
        <v>843</v>
      </c>
    </row>
    <row r="2304" spans="1:8">
      <c r="A2304" s="90"/>
      <c r="B2304" s="91" t="s">
        <v>1175</v>
      </c>
      <c r="C2304" s="92" t="s">
        <v>224</v>
      </c>
      <c r="D2304" s="93">
        <v>20.100000000000001</v>
      </c>
      <c r="E2304" s="94">
        <v>1.2E-2</v>
      </c>
      <c r="F2304" s="95">
        <v>0.2412</v>
      </c>
      <c r="G2304" s="95"/>
      <c r="H2304" s="6"/>
    </row>
    <row r="2305" spans="1:8">
      <c r="A2305" s="90"/>
      <c r="B2305" s="91" t="s">
        <v>1176</v>
      </c>
      <c r="C2305" s="92" t="s">
        <v>1023</v>
      </c>
      <c r="D2305" s="93">
        <v>108.5</v>
      </c>
      <c r="E2305" s="94">
        <v>1.4999999999999999E-2</v>
      </c>
      <c r="F2305" s="95">
        <v>1.6274999999999999</v>
      </c>
      <c r="G2305" s="95"/>
      <c r="H2305" s="6"/>
    </row>
    <row r="2306" spans="1:8">
      <c r="A2306" s="90" t="s">
        <v>246</v>
      </c>
      <c r="B2306" s="91" t="s">
        <v>247</v>
      </c>
      <c r="C2306" s="92" t="s">
        <v>19</v>
      </c>
      <c r="D2306" s="93">
        <v>267</v>
      </c>
      <c r="E2306" s="94"/>
      <c r="F2306" s="95">
        <v>3.01</v>
      </c>
      <c r="G2306" s="95">
        <v>803.67</v>
      </c>
      <c r="H2306" s="6" t="s">
        <v>843</v>
      </c>
    </row>
    <row r="2307" spans="1:8">
      <c r="A2307" s="90"/>
      <c r="B2307" s="91" t="s">
        <v>1009</v>
      </c>
      <c r="C2307" s="92" t="s">
        <v>224</v>
      </c>
      <c r="D2307" s="93">
        <v>12.04</v>
      </c>
      <c r="E2307" s="94">
        <v>0.25</v>
      </c>
      <c r="F2307" s="95">
        <v>3.01</v>
      </c>
      <c r="G2307" s="95"/>
      <c r="H2307" s="6"/>
    </row>
    <row r="2308" spans="1:8">
      <c r="A2308" s="96"/>
      <c r="B2308" s="97" t="s">
        <v>248</v>
      </c>
      <c r="C2308" s="98"/>
      <c r="D2308" s="99"/>
      <c r="E2308" s="100"/>
      <c r="F2308" s="101"/>
      <c r="G2308" s="101">
        <v>41252.559999999998</v>
      </c>
      <c r="H2308" s="7" t="s">
        <v>844</v>
      </c>
    </row>
    <row r="2309" spans="1:8">
      <c r="A2309" s="84"/>
      <c r="B2309" s="85" t="s">
        <v>250</v>
      </c>
      <c r="C2309" s="86"/>
      <c r="D2309" s="87"/>
      <c r="E2309" s="88"/>
      <c r="F2309" s="89"/>
      <c r="G2309" s="89">
        <v>41252.559999999998</v>
      </c>
      <c r="H2309" s="5" t="s">
        <v>845</v>
      </c>
    </row>
    <row r="2310" spans="1:8">
      <c r="A2310" s="90" t="s">
        <v>846</v>
      </c>
      <c r="B2310" s="91" t="s">
        <v>847</v>
      </c>
      <c r="C2310" s="92" t="s">
        <v>28</v>
      </c>
      <c r="D2310" s="93">
        <v>1</v>
      </c>
      <c r="E2310" s="94"/>
      <c r="F2310" s="95">
        <v>2066.16</v>
      </c>
      <c r="G2310" s="95">
        <v>2066.16</v>
      </c>
      <c r="H2310" s="6" t="s">
        <v>845</v>
      </c>
    </row>
    <row r="2311" spans="1:8">
      <c r="A2311" s="90"/>
      <c r="B2311" s="91" t="s">
        <v>1437</v>
      </c>
      <c r="C2311" s="92" t="s">
        <v>28</v>
      </c>
      <c r="D2311" s="93">
        <v>2066.16</v>
      </c>
      <c r="E2311" s="94">
        <v>1</v>
      </c>
      <c r="F2311" s="95">
        <v>2066.16</v>
      </c>
      <c r="G2311" s="95"/>
      <c r="H2311" s="6"/>
    </row>
    <row r="2312" spans="1:8">
      <c r="A2312" s="90" t="s">
        <v>848</v>
      </c>
      <c r="B2312" s="91" t="s">
        <v>849</v>
      </c>
      <c r="C2312" s="92" t="s">
        <v>28</v>
      </c>
      <c r="D2312" s="93">
        <v>4</v>
      </c>
      <c r="E2312" s="94"/>
      <c r="F2312" s="95">
        <v>147.79</v>
      </c>
      <c r="G2312" s="95">
        <v>591.16</v>
      </c>
      <c r="H2312" s="6" t="s">
        <v>845</v>
      </c>
    </row>
    <row r="2313" spans="1:8">
      <c r="A2313" s="90"/>
      <c r="B2313" s="91" t="s">
        <v>1438</v>
      </c>
      <c r="C2313" s="92" t="s">
        <v>28</v>
      </c>
      <c r="D2313" s="93">
        <v>147.79</v>
      </c>
      <c r="E2313" s="94">
        <v>1</v>
      </c>
      <c r="F2313" s="95">
        <v>147.79</v>
      </c>
      <c r="G2313" s="95"/>
      <c r="H2313" s="6"/>
    </row>
    <row r="2314" spans="1:8">
      <c r="A2314" s="90" t="s">
        <v>850</v>
      </c>
      <c r="B2314" s="91" t="s">
        <v>851</v>
      </c>
      <c r="C2314" s="92" t="s">
        <v>28</v>
      </c>
      <c r="D2314" s="93">
        <v>4</v>
      </c>
      <c r="E2314" s="94"/>
      <c r="F2314" s="95">
        <v>152.36000000000001</v>
      </c>
      <c r="G2314" s="95">
        <v>609.44000000000005</v>
      </c>
      <c r="H2314" s="6" t="s">
        <v>845</v>
      </c>
    </row>
    <row r="2315" spans="1:8">
      <c r="A2315" s="90"/>
      <c r="B2315" s="91" t="s">
        <v>1439</v>
      </c>
      <c r="C2315" s="92" t="s">
        <v>28</v>
      </c>
      <c r="D2315" s="93">
        <v>152.36000000000001</v>
      </c>
      <c r="E2315" s="94">
        <v>1</v>
      </c>
      <c r="F2315" s="95">
        <v>152.36000000000001</v>
      </c>
      <c r="G2315" s="95"/>
      <c r="H2315" s="6"/>
    </row>
    <row r="2316" spans="1:8">
      <c r="A2316" s="90" t="s">
        <v>852</v>
      </c>
      <c r="B2316" s="91" t="s">
        <v>853</v>
      </c>
      <c r="C2316" s="92" t="s">
        <v>28</v>
      </c>
      <c r="D2316" s="93">
        <v>1</v>
      </c>
      <c r="E2316" s="94"/>
      <c r="F2316" s="95">
        <v>2172</v>
      </c>
      <c r="G2316" s="95">
        <v>2172</v>
      </c>
      <c r="H2316" s="6" t="s">
        <v>845</v>
      </c>
    </row>
    <row r="2317" spans="1:8">
      <c r="A2317" s="90"/>
      <c r="B2317" s="91" t="s">
        <v>1440</v>
      </c>
      <c r="C2317" s="92" t="s">
        <v>28</v>
      </c>
      <c r="D2317" s="93">
        <v>2172</v>
      </c>
      <c r="E2317" s="94">
        <v>1</v>
      </c>
      <c r="F2317" s="95">
        <v>2172</v>
      </c>
      <c r="G2317" s="95"/>
      <c r="H2317" s="6"/>
    </row>
    <row r="2318" spans="1:8">
      <c r="A2318" s="90" t="s">
        <v>854</v>
      </c>
      <c r="B2318" s="91" t="s">
        <v>855</v>
      </c>
      <c r="C2318" s="92" t="s">
        <v>28</v>
      </c>
      <c r="D2318" s="93">
        <v>1</v>
      </c>
      <c r="E2318" s="94"/>
      <c r="F2318" s="95">
        <v>1737.6</v>
      </c>
      <c r="G2318" s="95">
        <v>1737.6</v>
      </c>
      <c r="H2318" s="6" t="s">
        <v>845</v>
      </c>
    </row>
    <row r="2319" spans="1:8">
      <c r="A2319" s="90"/>
      <c r="B2319" s="91" t="s">
        <v>1441</v>
      </c>
      <c r="C2319" s="92" t="s">
        <v>28</v>
      </c>
      <c r="D2319" s="93">
        <v>1737.6</v>
      </c>
      <c r="E2319" s="94">
        <v>1</v>
      </c>
      <c r="F2319" s="95">
        <v>1737.6</v>
      </c>
      <c r="G2319" s="95"/>
      <c r="H2319" s="6"/>
    </row>
    <row r="2320" spans="1:8">
      <c r="A2320" s="90" t="s">
        <v>856</v>
      </c>
      <c r="B2320" s="91" t="s">
        <v>857</v>
      </c>
      <c r="C2320" s="92" t="s">
        <v>254</v>
      </c>
      <c r="D2320" s="93">
        <v>126</v>
      </c>
      <c r="E2320" s="94"/>
      <c r="F2320" s="95">
        <v>105.55</v>
      </c>
      <c r="G2320" s="95">
        <v>13299.3</v>
      </c>
      <c r="H2320" s="6" t="s">
        <v>845</v>
      </c>
    </row>
    <row r="2321" spans="1:8">
      <c r="A2321" s="90" t="s">
        <v>447</v>
      </c>
      <c r="B2321" s="91" t="s">
        <v>448</v>
      </c>
      <c r="C2321" s="92" t="s">
        <v>254</v>
      </c>
      <c r="D2321" s="93">
        <v>30</v>
      </c>
      <c r="E2321" s="94"/>
      <c r="F2321" s="95">
        <v>59.29</v>
      </c>
      <c r="G2321" s="95">
        <v>1778.7</v>
      </c>
      <c r="H2321" s="6" t="s">
        <v>845</v>
      </c>
    </row>
    <row r="2322" spans="1:8">
      <c r="A2322" s="90" t="s">
        <v>858</v>
      </c>
      <c r="B2322" s="91" t="s">
        <v>859</v>
      </c>
      <c r="C2322" s="92" t="s">
        <v>254</v>
      </c>
      <c r="D2322" s="93">
        <v>36</v>
      </c>
      <c r="E2322" s="94"/>
      <c r="F2322" s="95">
        <v>30.41</v>
      </c>
      <c r="G2322" s="95">
        <v>1094.76</v>
      </c>
      <c r="H2322" s="6" t="s">
        <v>845</v>
      </c>
    </row>
    <row r="2323" spans="1:8">
      <c r="A2323" s="90" t="s">
        <v>534</v>
      </c>
      <c r="B2323" s="91" t="s">
        <v>535</v>
      </c>
      <c r="C2323" s="92" t="s">
        <v>254</v>
      </c>
      <c r="D2323" s="93">
        <v>96</v>
      </c>
      <c r="E2323" s="94"/>
      <c r="F2323" s="95">
        <v>29.47</v>
      </c>
      <c r="G2323" s="95">
        <v>2829.12</v>
      </c>
      <c r="H2323" s="6" t="s">
        <v>845</v>
      </c>
    </row>
    <row r="2324" spans="1:8">
      <c r="A2324" s="90" t="s">
        <v>252</v>
      </c>
      <c r="B2324" s="91" t="s">
        <v>253</v>
      </c>
      <c r="C2324" s="92" t="s">
        <v>254</v>
      </c>
      <c r="D2324" s="93">
        <v>12</v>
      </c>
      <c r="E2324" s="94"/>
      <c r="F2324" s="95">
        <v>46.01</v>
      </c>
      <c r="G2324" s="95">
        <v>552.12</v>
      </c>
      <c r="H2324" s="6" t="s">
        <v>845</v>
      </c>
    </row>
    <row r="2325" spans="1:8">
      <c r="A2325" s="90" t="s">
        <v>453</v>
      </c>
      <c r="B2325" s="91" t="s">
        <v>454</v>
      </c>
      <c r="C2325" s="92" t="s">
        <v>28</v>
      </c>
      <c r="D2325" s="93">
        <v>1</v>
      </c>
      <c r="E2325" s="94"/>
      <c r="F2325" s="95">
        <v>335.5</v>
      </c>
      <c r="G2325" s="95">
        <v>335.5</v>
      </c>
      <c r="H2325" s="6" t="s">
        <v>845</v>
      </c>
    </row>
    <row r="2326" spans="1:8">
      <c r="A2326" s="90"/>
      <c r="B2326" s="91" t="s">
        <v>1277</v>
      </c>
      <c r="C2326" s="92" t="s">
        <v>28</v>
      </c>
      <c r="D2326" s="93">
        <v>335.5</v>
      </c>
      <c r="E2326" s="94">
        <v>1</v>
      </c>
      <c r="F2326" s="95">
        <v>335.5</v>
      </c>
      <c r="G2326" s="95"/>
      <c r="H2326" s="6"/>
    </row>
    <row r="2327" spans="1:8">
      <c r="A2327" s="90" t="s">
        <v>860</v>
      </c>
      <c r="B2327" s="91" t="s">
        <v>861</v>
      </c>
      <c r="C2327" s="92" t="s">
        <v>28</v>
      </c>
      <c r="D2327" s="93">
        <v>1</v>
      </c>
      <c r="E2327" s="94"/>
      <c r="F2327" s="95">
        <v>2280.7399999999998</v>
      </c>
      <c r="G2327" s="95">
        <v>2280.7399999999998</v>
      </c>
      <c r="H2327" s="6" t="s">
        <v>845</v>
      </c>
    </row>
    <row r="2328" spans="1:8">
      <c r="A2328" s="90"/>
      <c r="B2328" s="91" t="s">
        <v>1442</v>
      </c>
      <c r="C2328" s="92" t="s">
        <v>28</v>
      </c>
      <c r="D2328" s="93">
        <v>2280.7399999999998</v>
      </c>
      <c r="E2328" s="94">
        <v>1</v>
      </c>
      <c r="F2328" s="95">
        <v>2280.7399999999998</v>
      </c>
      <c r="G2328" s="95"/>
      <c r="H2328" s="6"/>
    </row>
    <row r="2329" spans="1:8">
      <c r="A2329" s="90" t="s">
        <v>862</v>
      </c>
      <c r="B2329" s="91" t="s">
        <v>863</v>
      </c>
      <c r="C2329" s="92" t="s">
        <v>28</v>
      </c>
      <c r="D2329" s="93">
        <v>4</v>
      </c>
      <c r="E2329" s="94"/>
      <c r="F2329" s="95">
        <v>1203.72</v>
      </c>
      <c r="G2329" s="95">
        <v>4814.88</v>
      </c>
      <c r="H2329" s="6" t="s">
        <v>845</v>
      </c>
    </row>
    <row r="2330" spans="1:8">
      <c r="A2330" s="90"/>
      <c r="B2330" s="91" t="s">
        <v>1443</v>
      </c>
      <c r="C2330" s="92" t="s">
        <v>28</v>
      </c>
      <c r="D2330" s="93">
        <v>1203.72</v>
      </c>
      <c r="E2330" s="94">
        <v>1</v>
      </c>
      <c r="F2330" s="95">
        <v>1203.72</v>
      </c>
      <c r="G2330" s="95"/>
      <c r="H2330" s="6"/>
    </row>
    <row r="2331" spans="1:8">
      <c r="A2331" s="90" t="s">
        <v>425</v>
      </c>
      <c r="B2331" s="91" t="s">
        <v>426</v>
      </c>
      <c r="C2331" s="92" t="s">
        <v>28</v>
      </c>
      <c r="D2331" s="93">
        <v>11</v>
      </c>
      <c r="E2331" s="94"/>
      <c r="F2331" s="95">
        <v>30.11</v>
      </c>
      <c r="G2331" s="95">
        <v>331.21</v>
      </c>
      <c r="H2331" s="6" t="s">
        <v>845</v>
      </c>
    </row>
    <row r="2332" spans="1:8">
      <c r="A2332" s="90"/>
      <c r="B2332" s="91" t="s">
        <v>1267</v>
      </c>
      <c r="C2332" s="92" t="s">
        <v>28</v>
      </c>
      <c r="D2332" s="93">
        <v>30.11</v>
      </c>
      <c r="E2332" s="94">
        <v>1</v>
      </c>
      <c r="F2332" s="95">
        <v>30.11</v>
      </c>
      <c r="G2332" s="95"/>
      <c r="H2332" s="6"/>
    </row>
    <row r="2333" spans="1:8">
      <c r="A2333" s="90" t="s">
        <v>427</v>
      </c>
      <c r="B2333" s="91" t="s">
        <v>428</v>
      </c>
      <c r="C2333" s="92" t="s">
        <v>28</v>
      </c>
      <c r="D2333" s="93">
        <v>88</v>
      </c>
      <c r="E2333" s="94"/>
      <c r="F2333" s="95">
        <v>12.72</v>
      </c>
      <c r="G2333" s="95">
        <v>1119.3599999999999</v>
      </c>
      <c r="H2333" s="6" t="s">
        <v>845</v>
      </c>
    </row>
    <row r="2334" spans="1:8">
      <c r="A2334" s="90"/>
      <c r="B2334" s="91" t="s">
        <v>1268</v>
      </c>
      <c r="C2334" s="92" t="s">
        <v>28</v>
      </c>
      <c r="D2334" s="93">
        <v>12.72</v>
      </c>
      <c r="E2334" s="94">
        <v>1</v>
      </c>
      <c r="F2334" s="95">
        <v>12.72</v>
      </c>
      <c r="G2334" s="95"/>
      <c r="H2334" s="6"/>
    </row>
    <row r="2335" spans="1:8">
      <c r="A2335" s="90" t="s">
        <v>441</v>
      </c>
      <c r="B2335" s="91" t="s">
        <v>442</v>
      </c>
      <c r="C2335" s="92" t="s">
        <v>28</v>
      </c>
      <c r="D2335" s="93">
        <v>2</v>
      </c>
      <c r="E2335" s="94"/>
      <c r="F2335" s="95">
        <v>274.61</v>
      </c>
      <c r="G2335" s="95">
        <v>549.22</v>
      </c>
      <c r="H2335" s="6" t="s">
        <v>845</v>
      </c>
    </row>
    <row r="2336" spans="1:8">
      <c r="A2336" s="90"/>
      <c r="B2336" s="91" t="s">
        <v>1272</v>
      </c>
      <c r="C2336" s="92" t="s">
        <v>28</v>
      </c>
      <c r="D2336" s="93">
        <v>274.61</v>
      </c>
      <c r="E2336" s="94">
        <v>1</v>
      </c>
      <c r="F2336" s="95">
        <v>274.61</v>
      </c>
      <c r="G2336" s="95"/>
      <c r="H2336" s="6"/>
    </row>
    <row r="2337" spans="1:8">
      <c r="A2337" s="90" t="s">
        <v>499</v>
      </c>
      <c r="B2337" s="91" t="s">
        <v>500</v>
      </c>
      <c r="C2337" s="92" t="s">
        <v>28</v>
      </c>
      <c r="D2337" s="93">
        <v>2</v>
      </c>
      <c r="E2337" s="94"/>
      <c r="F2337" s="95">
        <v>140.35</v>
      </c>
      <c r="G2337" s="95">
        <v>280.7</v>
      </c>
      <c r="H2337" s="6" t="s">
        <v>845</v>
      </c>
    </row>
    <row r="2338" spans="1:8">
      <c r="A2338" s="90"/>
      <c r="B2338" s="91" t="s">
        <v>1294</v>
      </c>
      <c r="C2338" s="92" t="s">
        <v>28</v>
      </c>
      <c r="D2338" s="93">
        <v>140.35</v>
      </c>
      <c r="E2338" s="94">
        <v>1</v>
      </c>
      <c r="F2338" s="95">
        <v>140.35</v>
      </c>
      <c r="G2338" s="95"/>
      <c r="H2338" s="6"/>
    </row>
    <row r="2339" spans="1:8">
      <c r="A2339" s="90" t="s">
        <v>497</v>
      </c>
      <c r="B2339" s="91" t="s">
        <v>498</v>
      </c>
      <c r="C2339" s="92" t="s">
        <v>28</v>
      </c>
      <c r="D2339" s="93">
        <v>3</v>
      </c>
      <c r="E2339" s="94"/>
      <c r="F2339" s="95">
        <v>457.49</v>
      </c>
      <c r="G2339" s="95">
        <v>1372.47</v>
      </c>
      <c r="H2339" s="6" t="s">
        <v>845</v>
      </c>
    </row>
    <row r="2340" spans="1:8">
      <c r="A2340" s="90"/>
      <c r="B2340" s="91" t="s">
        <v>1293</v>
      </c>
      <c r="C2340" s="92" t="s">
        <v>28</v>
      </c>
      <c r="D2340" s="93">
        <v>457.49</v>
      </c>
      <c r="E2340" s="94">
        <v>1</v>
      </c>
      <c r="F2340" s="95">
        <v>457.49</v>
      </c>
      <c r="G2340" s="95"/>
      <c r="H2340" s="6"/>
    </row>
    <row r="2341" spans="1:8">
      <c r="A2341" s="90" t="s">
        <v>437</v>
      </c>
      <c r="B2341" s="91" t="s">
        <v>438</v>
      </c>
      <c r="C2341" s="92" t="s">
        <v>28</v>
      </c>
      <c r="D2341" s="93">
        <v>4</v>
      </c>
      <c r="E2341" s="94"/>
      <c r="F2341" s="95">
        <v>251.1</v>
      </c>
      <c r="G2341" s="95">
        <v>1004.4</v>
      </c>
      <c r="H2341" s="6" t="s">
        <v>845</v>
      </c>
    </row>
    <row r="2342" spans="1:8">
      <c r="A2342" s="90"/>
      <c r="B2342" s="91" t="s">
        <v>1270</v>
      </c>
      <c r="C2342" s="92" t="s">
        <v>28</v>
      </c>
      <c r="D2342" s="93">
        <v>251.1</v>
      </c>
      <c r="E2342" s="94">
        <v>1</v>
      </c>
      <c r="F2342" s="95">
        <v>251.1</v>
      </c>
      <c r="G2342" s="95"/>
      <c r="H2342" s="6"/>
    </row>
    <row r="2343" spans="1:8">
      <c r="A2343" s="90" t="s">
        <v>864</v>
      </c>
      <c r="B2343" s="91" t="s">
        <v>865</v>
      </c>
      <c r="C2343" s="92" t="s">
        <v>28</v>
      </c>
      <c r="D2343" s="93">
        <v>1</v>
      </c>
      <c r="E2343" s="94"/>
      <c r="F2343" s="95">
        <v>1203.72</v>
      </c>
      <c r="G2343" s="95">
        <v>1203.72</v>
      </c>
      <c r="H2343" s="6" t="s">
        <v>845</v>
      </c>
    </row>
    <row r="2344" spans="1:8">
      <c r="A2344" s="90"/>
      <c r="B2344" s="91" t="s">
        <v>1444</v>
      </c>
      <c r="C2344" s="92" t="s">
        <v>28</v>
      </c>
      <c r="D2344" s="93">
        <v>1203.72</v>
      </c>
      <c r="E2344" s="94">
        <v>1</v>
      </c>
      <c r="F2344" s="95">
        <v>1203.72</v>
      </c>
      <c r="G2344" s="95"/>
      <c r="H2344" s="6"/>
    </row>
    <row r="2345" spans="1:8">
      <c r="A2345" s="90" t="s">
        <v>866</v>
      </c>
      <c r="B2345" s="91" t="s">
        <v>867</v>
      </c>
      <c r="C2345" s="92" t="s">
        <v>28</v>
      </c>
      <c r="D2345" s="93">
        <v>1</v>
      </c>
      <c r="E2345" s="94"/>
      <c r="F2345" s="95">
        <v>1230</v>
      </c>
      <c r="G2345" s="95">
        <v>1230</v>
      </c>
      <c r="H2345" s="6" t="s">
        <v>845</v>
      </c>
    </row>
    <row r="2346" spans="1:8">
      <c r="A2346" s="90"/>
      <c r="B2346" s="91" t="s">
        <v>1445</v>
      </c>
      <c r="C2346" s="92" t="s">
        <v>28</v>
      </c>
      <c r="D2346" s="93">
        <v>1230</v>
      </c>
      <c r="E2346" s="94">
        <v>1</v>
      </c>
      <c r="F2346" s="95">
        <v>1230</v>
      </c>
      <c r="G2346" s="95"/>
      <c r="H2346" s="6"/>
    </row>
    <row r="2347" spans="1:8">
      <c r="A2347" s="78"/>
      <c r="B2347" s="79" t="s">
        <v>868</v>
      </c>
      <c r="C2347" s="80"/>
      <c r="D2347" s="81"/>
      <c r="E2347" s="82"/>
      <c r="F2347" s="83"/>
      <c r="G2347" s="83">
        <f>G2348</f>
        <v>184429.51</v>
      </c>
      <c r="H2347" s="4" t="s">
        <v>869</v>
      </c>
    </row>
    <row r="2348" spans="1:8">
      <c r="A2348" s="96"/>
      <c r="B2348" s="97" t="s">
        <v>162</v>
      </c>
      <c r="C2348" s="98"/>
      <c r="D2348" s="99"/>
      <c r="E2348" s="100"/>
      <c r="F2348" s="101"/>
      <c r="G2348" s="101">
        <f>G2349+G2367+G2390+G2402+G2425</f>
        <v>184429.51</v>
      </c>
      <c r="H2348" s="7" t="s">
        <v>870</v>
      </c>
    </row>
    <row r="2349" spans="1:8">
      <c r="A2349" s="84"/>
      <c r="B2349" s="85" t="s">
        <v>278</v>
      </c>
      <c r="C2349" s="86"/>
      <c r="D2349" s="87"/>
      <c r="E2349" s="88"/>
      <c r="F2349" s="89"/>
      <c r="G2349" s="89">
        <v>40110.800000000003</v>
      </c>
      <c r="H2349" s="5" t="s">
        <v>871</v>
      </c>
    </row>
    <row r="2350" spans="1:8">
      <c r="A2350" s="90" t="s">
        <v>872</v>
      </c>
      <c r="B2350" s="91" t="s">
        <v>873</v>
      </c>
      <c r="C2350" s="92" t="s">
        <v>19</v>
      </c>
      <c r="D2350" s="93">
        <v>850</v>
      </c>
      <c r="E2350" s="94"/>
      <c r="F2350" s="95">
        <v>40.270000000000003</v>
      </c>
      <c r="G2350" s="95">
        <v>34229.5</v>
      </c>
      <c r="H2350" s="6" t="s">
        <v>871</v>
      </c>
    </row>
    <row r="2351" spans="1:8">
      <c r="A2351" s="90"/>
      <c r="B2351" s="91" t="s">
        <v>1067</v>
      </c>
      <c r="C2351" s="92" t="s">
        <v>224</v>
      </c>
      <c r="D2351" s="93">
        <v>16.84</v>
      </c>
      <c r="E2351" s="94">
        <v>1</v>
      </c>
      <c r="F2351" s="95">
        <v>16.84</v>
      </c>
      <c r="G2351" s="95"/>
      <c r="H2351" s="6"/>
    </row>
    <row r="2352" spans="1:8">
      <c r="A2352" s="90"/>
      <c r="B2352" s="91" t="s">
        <v>1009</v>
      </c>
      <c r="C2352" s="92" t="s">
        <v>224</v>
      </c>
      <c r="D2352" s="93">
        <v>12.04</v>
      </c>
      <c r="E2352" s="94">
        <v>1</v>
      </c>
      <c r="F2352" s="95">
        <v>12.04</v>
      </c>
      <c r="G2352" s="95"/>
      <c r="H2352" s="6"/>
    </row>
    <row r="2353" spans="1:8">
      <c r="A2353" s="90"/>
      <c r="B2353" s="91" t="s">
        <v>1249</v>
      </c>
      <c r="C2353" s="92" t="s">
        <v>47</v>
      </c>
      <c r="D2353" s="93">
        <v>325.61</v>
      </c>
      <c r="E2353" s="94">
        <v>3.5000000000000003E-2</v>
      </c>
      <c r="F2353" s="95">
        <v>11.39635</v>
      </c>
      <c r="G2353" s="95"/>
      <c r="H2353" s="6"/>
    </row>
    <row r="2354" spans="1:8">
      <c r="A2354" s="90" t="s">
        <v>874</v>
      </c>
      <c r="B2354" s="91" t="s">
        <v>875</v>
      </c>
      <c r="C2354" s="92" t="s">
        <v>52</v>
      </c>
      <c r="D2354" s="93">
        <v>4</v>
      </c>
      <c r="E2354" s="94"/>
      <c r="F2354" s="95">
        <v>200.38</v>
      </c>
      <c r="G2354" s="95">
        <v>801.52</v>
      </c>
      <c r="H2354" s="6" t="s">
        <v>871</v>
      </c>
    </row>
    <row r="2355" spans="1:8">
      <c r="A2355" s="90"/>
      <c r="B2355" s="91" t="s">
        <v>1446</v>
      </c>
      <c r="C2355" s="92" t="s">
        <v>259</v>
      </c>
      <c r="D2355" s="93">
        <v>198.46</v>
      </c>
      <c r="E2355" s="94">
        <v>1</v>
      </c>
      <c r="F2355" s="95">
        <v>198.46</v>
      </c>
      <c r="G2355" s="95"/>
      <c r="H2355" s="6"/>
    </row>
    <row r="2356" spans="1:8">
      <c r="A2356" s="90"/>
      <c r="B2356" s="91" t="s">
        <v>1009</v>
      </c>
      <c r="C2356" s="92" t="s">
        <v>224</v>
      </c>
      <c r="D2356" s="93">
        <v>12.04</v>
      </c>
      <c r="E2356" s="94">
        <v>0.16</v>
      </c>
      <c r="F2356" s="95">
        <v>1.9263999999999999</v>
      </c>
      <c r="G2356" s="95"/>
      <c r="H2356" s="6"/>
    </row>
    <row r="2357" spans="1:8">
      <c r="A2357" s="90" t="s">
        <v>876</v>
      </c>
      <c r="B2357" s="91" t="s">
        <v>877</v>
      </c>
      <c r="C2357" s="92" t="s">
        <v>19</v>
      </c>
      <c r="D2357" s="93">
        <v>6</v>
      </c>
      <c r="E2357" s="94"/>
      <c r="F2357" s="95">
        <v>846.63</v>
      </c>
      <c r="G2357" s="95">
        <v>5079.78</v>
      </c>
      <c r="H2357" s="6" t="s">
        <v>871</v>
      </c>
    </row>
    <row r="2358" spans="1:8">
      <c r="A2358" s="90"/>
      <c r="B2358" s="91" t="s">
        <v>1447</v>
      </c>
      <c r="C2358" s="92" t="s">
        <v>918</v>
      </c>
      <c r="D2358" s="93">
        <v>12.73</v>
      </c>
      <c r="E2358" s="94">
        <v>1.1000000000000001</v>
      </c>
      <c r="F2358" s="95">
        <v>14.003</v>
      </c>
      <c r="G2358" s="95"/>
      <c r="H2358" s="6"/>
    </row>
    <row r="2359" spans="1:8">
      <c r="A2359" s="90"/>
      <c r="B2359" s="91" t="s">
        <v>1448</v>
      </c>
      <c r="C2359" s="92" t="s">
        <v>254</v>
      </c>
      <c r="D2359" s="93">
        <v>30.82</v>
      </c>
      <c r="E2359" s="94">
        <v>1.4318</v>
      </c>
      <c r="F2359" s="95">
        <v>44.128076</v>
      </c>
      <c r="G2359" s="95"/>
      <c r="H2359" s="6"/>
    </row>
    <row r="2360" spans="1:8">
      <c r="A2360" s="90"/>
      <c r="B2360" s="91" t="s">
        <v>1250</v>
      </c>
      <c r="C2360" s="92" t="s">
        <v>1007</v>
      </c>
      <c r="D2360" s="93">
        <v>19.940000000000001</v>
      </c>
      <c r="E2360" s="94">
        <v>3.37</v>
      </c>
      <c r="F2360" s="95">
        <v>67.197800000000001</v>
      </c>
      <c r="G2360" s="95"/>
      <c r="H2360" s="6"/>
    </row>
    <row r="2361" spans="1:8">
      <c r="A2361" s="90"/>
      <c r="B2361" s="91" t="s">
        <v>1449</v>
      </c>
      <c r="C2361" s="92" t="s">
        <v>52</v>
      </c>
      <c r="D2361" s="93">
        <v>19.12</v>
      </c>
      <c r="E2361" s="94">
        <v>6.7407000000000004</v>
      </c>
      <c r="F2361" s="95">
        <v>128.882184</v>
      </c>
      <c r="G2361" s="95"/>
      <c r="H2361" s="6"/>
    </row>
    <row r="2362" spans="1:8">
      <c r="A2362" s="90"/>
      <c r="B2362" s="91" t="s">
        <v>1192</v>
      </c>
      <c r="C2362" s="92" t="s">
        <v>1023</v>
      </c>
      <c r="D2362" s="93">
        <v>61.98</v>
      </c>
      <c r="E2362" s="94">
        <v>3.82</v>
      </c>
      <c r="F2362" s="95">
        <v>236.7636</v>
      </c>
      <c r="G2362" s="95"/>
      <c r="H2362" s="6"/>
    </row>
    <row r="2363" spans="1:8">
      <c r="A2363" s="90"/>
      <c r="B2363" s="91" t="s">
        <v>1193</v>
      </c>
      <c r="C2363" s="92" t="s">
        <v>1025</v>
      </c>
      <c r="D2363" s="93">
        <v>27.58</v>
      </c>
      <c r="E2363" s="94">
        <v>0.67</v>
      </c>
      <c r="F2363" s="95">
        <v>18.4786</v>
      </c>
      <c r="G2363" s="95"/>
      <c r="H2363" s="6"/>
    </row>
    <row r="2364" spans="1:8">
      <c r="A2364" s="90"/>
      <c r="B2364" s="91" t="s">
        <v>1253</v>
      </c>
      <c r="C2364" s="92" t="s">
        <v>224</v>
      </c>
      <c r="D2364" s="93">
        <v>15.96</v>
      </c>
      <c r="E2364" s="94">
        <v>7</v>
      </c>
      <c r="F2364" s="95">
        <v>111.72</v>
      </c>
      <c r="G2364" s="95"/>
      <c r="H2364" s="6"/>
    </row>
    <row r="2365" spans="1:8">
      <c r="A2365" s="90"/>
      <c r="B2365" s="91" t="s">
        <v>1009</v>
      </c>
      <c r="C2365" s="92" t="s">
        <v>224</v>
      </c>
      <c r="D2365" s="93">
        <v>12.04</v>
      </c>
      <c r="E2365" s="94">
        <v>11.5</v>
      </c>
      <c r="F2365" s="95">
        <v>138.46</v>
      </c>
      <c r="G2365" s="95"/>
      <c r="H2365" s="6"/>
    </row>
    <row r="2366" spans="1:8">
      <c r="A2366" s="90"/>
      <c r="B2366" s="91" t="s">
        <v>1194</v>
      </c>
      <c r="C2366" s="92" t="s">
        <v>224</v>
      </c>
      <c r="D2366" s="93">
        <v>19.34</v>
      </c>
      <c r="E2366" s="94">
        <v>4.5</v>
      </c>
      <c r="F2366" s="95">
        <v>87.03</v>
      </c>
      <c r="G2366" s="95"/>
      <c r="H2366" s="6"/>
    </row>
    <row r="2367" spans="1:8">
      <c r="A2367" s="84"/>
      <c r="B2367" s="85" t="s">
        <v>208</v>
      </c>
      <c r="C2367" s="86"/>
      <c r="D2367" s="87"/>
      <c r="E2367" s="88"/>
      <c r="F2367" s="89"/>
      <c r="G2367" s="89">
        <v>16216.63</v>
      </c>
      <c r="H2367" s="5" t="s">
        <v>878</v>
      </c>
    </row>
    <row r="2368" spans="1:8">
      <c r="A2368" s="90" t="s">
        <v>879</v>
      </c>
      <c r="B2368" s="91" t="s">
        <v>880</v>
      </c>
      <c r="C2368" s="92" t="s">
        <v>52</v>
      </c>
      <c r="D2368" s="93">
        <v>312</v>
      </c>
      <c r="E2368" s="94"/>
      <c r="F2368" s="95">
        <v>24.09</v>
      </c>
      <c r="G2368" s="95">
        <v>7516.08</v>
      </c>
      <c r="H2368" s="6" t="s">
        <v>878</v>
      </c>
    </row>
    <row r="2369" spans="1:8">
      <c r="A2369" s="90"/>
      <c r="B2369" s="91" t="s">
        <v>1060</v>
      </c>
      <c r="C2369" s="92" t="s">
        <v>1059</v>
      </c>
      <c r="D2369" s="93">
        <v>60</v>
      </c>
      <c r="E2369" s="94">
        <v>7.0000000000000001E-3</v>
      </c>
      <c r="F2369" s="95">
        <v>0.42</v>
      </c>
      <c r="G2369" s="95"/>
      <c r="H2369" s="6"/>
    </row>
    <row r="2370" spans="1:8">
      <c r="A2370" s="90"/>
      <c r="B2370" s="91" t="s">
        <v>1450</v>
      </c>
      <c r="C2370" s="92" t="s">
        <v>1059</v>
      </c>
      <c r="D2370" s="93">
        <v>237.26</v>
      </c>
      <c r="E2370" s="94">
        <v>0.05</v>
      </c>
      <c r="F2370" s="95">
        <v>11.863</v>
      </c>
      <c r="G2370" s="95"/>
      <c r="H2370" s="6"/>
    </row>
    <row r="2371" spans="1:8">
      <c r="A2371" s="90"/>
      <c r="B2371" s="91" t="s">
        <v>1451</v>
      </c>
      <c r="C2371" s="92" t="s">
        <v>224</v>
      </c>
      <c r="D2371" s="93">
        <v>12.74</v>
      </c>
      <c r="E2371" s="94">
        <v>9.9000000000000005E-2</v>
      </c>
      <c r="F2371" s="95">
        <v>1.26126</v>
      </c>
      <c r="G2371" s="95"/>
      <c r="H2371" s="6"/>
    </row>
    <row r="2372" spans="1:8">
      <c r="A2372" s="90"/>
      <c r="B2372" s="91" t="s">
        <v>1067</v>
      </c>
      <c r="C2372" s="92" t="s">
        <v>224</v>
      </c>
      <c r="D2372" s="93">
        <v>16.84</v>
      </c>
      <c r="E2372" s="94">
        <v>0.23400000000000001</v>
      </c>
      <c r="F2372" s="95">
        <v>3.9405600000000001</v>
      </c>
      <c r="G2372" s="95"/>
      <c r="H2372" s="6"/>
    </row>
    <row r="2373" spans="1:8">
      <c r="A2373" s="90"/>
      <c r="B2373" s="91" t="s">
        <v>1009</v>
      </c>
      <c r="C2373" s="92" t="s">
        <v>224</v>
      </c>
      <c r="D2373" s="93">
        <v>12.04</v>
      </c>
      <c r="E2373" s="94">
        <v>0.46700000000000003</v>
      </c>
      <c r="F2373" s="95">
        <v>5.6226799999999999</v>
      </c>
      <c r="G2373" s="95"/>
      <c r="H2373" s="6"/>
    </row>
    <row r="2374" spans="1:8">
      <c r="A2374" s="90"/>
      <c r="B2374" s="91" t="s">
        <v>1324</v>
      </c>
      <c r="C2374" s="92" t="s">
        <v>47</v>
      </c>
      <c r="D2374" s="93">
        <v>301.48</v>
      </c>
      <c r="E2374" s="94">
        <v>2E-3</v>
      </c>
      <c r="F2374" s="95">
        <v>0.60296000000000005</v>
      </c>
      <c r="G2374" s="95"/>
      <c r="H2374" s="6"/>
    </row>
    <row r="2375" spans="1:8">
      <c r="A2375" s="90"/>
      <c r="B2375" s="91" t="s">
        <v>1452</v>
      </c>
      <c r="C2375" s="92" t="s">
        <v>1023</v>
      </c>
      <c r="D2375" s="93">
        <v>11</v>
      </c>
      <c r="E2375" s="94">
        <v>1.7000000000000001E-2</v>
      </c>
      <c r="F2375" s="95">
        <v>0.187</v>
      </c>
      <c r="G2375" s="95"/>
      <c r="H2375" s="6"/>
    </row>
    <row r="2376" spans="1:8">
      <c r="A2376" s="90"/>
      <c r="B2376" s="91" t="s">
        <v>1453</v>
      </c>
      <c r="C2376" s="92" t="s">
        <v>1025</v>
      </c>
      <c r="D2376" s="93">
        <v>2.62</v>
      </c>
      <c r="E2376" s="94">
        <v>8.3000000000000004E-2</v>
      </c>
      <c r="F2376" s="95">
        <v>0.21745999999999999</v>
      </c>
      <c r="G2376" s="95"/>
      <c r="H2376" s="6"/>
    </row>
    <row r="2377" spans="1:8">
      <c r="A2377" s="90" t="s">
        <v>881</v>
      </c>
      <c r="B2377" s="91" t="s">
        <v>882</v>
      </c>
      <c r="C2377" s="92" t="s">
        <v>52</v>
      </c>
      <c r="D2377" s="93">
        <v>253</v>
      </c>
      <c r="E2377" s="94"/>
      <c r="F2377" s="95">
        <v>30.21</v>
      </c>
      <c r="G2377" s="95">
        <v>7643.13</v>
      </c>
      <c r="H2377" s="6" t="s">
        <v>878</v>
      </c>
    </row>
    <row r="2378" spans="1:8">
      <c r="A2378" s="90"/>
      <c r="B2378" s="91" t="s">
        <v>1060</v>
      </c>
      <c r="C2378" s="92" t="s">
        <v>1059</v>
      </c>
      <c r="D2378" s="93">
        <v>60</v>
      </c>
      <c r="E2378" s="94">
        <v>0.01</v>
      </c>
      <c r="F2378" s="95">
        <v>0.6</v>
      </c>
      <c r="G2378" s="95"/>
      <c r="H2378" s="6"/>
    </row>
    <row r="2379" spans="1:8">
      <c r="A2379" s="90"/>
      <c r="B2379" s="91" t="s">
        <v>1454</v>
      </c>
      <c r="C2379" s="92" t="s">
        <v>254</v>
      </c>
      <c r="D2379" s="93">
        <v>0.63</v>
      </c>
      <c r="E2379" s="94">
        <v>0.2</v>
      </c>
      <c r="F2379" s="95">
        <v>0.126</v>
      </c>
      <c r="G2379" s="95"/>
      <c r="H2379" s="6"/>
    </row>
    <row r="2380" spans="1:8">
      <c r="A2380" s="90"/>
      <c r="B2380" s="91" t="s">
        <v>1097</v>
      </c>
      <c r="C2380" s="92" t="s">
        <v>254</v>
      </c>
      <c r="D2380" s="93">
        <v>14.79</v>
      </c>
      <c r="E2380" s="94">
        <v>0.125</v>
      </c>
      <c r="F2380" s="95">
        <v>1.8487499999999999</v>
      </c>
      <c r="G2380" s="95"/>
      <c r="H2380" s="6"/>
    </row>
    <row r="2381" spans="1:8">
      <c r="A2381" s="90"/>
      <c r="B2381" s="91" t="s">
        <v>1450</v>
      </c>
      <c r="C2381" s="92" t="s">
        <v>1059</v>
      </c>
      <c r="D2381" s="93">
        <v>237.26</v>
      </c>
      <c r="E2381" s="94">
        <v>5.6000000000000001E-2</v>
      </c>
      <c r="F2381" s="95">
        <v>13.28656</v>
      </c>
      <c r="G2381" s="95"/>
      <c r="H2381" s="6"/>
    </row>
    <row r="2382" spans="1:8">
      <c r="A2382" s="90"/>
      <c r="B2382" s="91" t="s">
        <v>1067</v>
      </c>
      <c r="C2382" s="92" t="s">
        <v>224</v>
      </c>
      <c r="D2382" s="93">
        <v>16.84</v>
      </c>
      <c r="E2382" s="94">
        <v>0.498</v>
      </c>
      <c r="F2382" s="95">
        <v>8.3863199999999996</v>
      </c>
      <c r="G2382" s="95"/>
      <c r="H2382" s="6"/>
    </row>
    <row r="2383" spans="1:8">
      <c r="A2383" s="90"/>
      <c r="B2383" s="91" t="s">
        <v>1009</v>
      </c>
      <c r="C2383" s="92" t="s">
        <v>224</v>
      </c>
      <c r="D2383" s="93">
        <v>12.04</v>
      </c>
      <c r="E2383" s="94">
        <v>0.498</v>
      </c>
      <c r="F2383" s="95">
        <v>5.9959199999999999</v>
      </c>
      <c r="G2383" s="95"/>
      <c r="H2383" s="6"/>
    </row>
    <row r="2384" spans="1:8">
      <c r="A2384" s="90" t="s">
        <v>883</v>
      </c>
      <c r="B2384" s="91" t="s">
        <v>884</v>
      </c>
      <c r="C2384" s="92" t="s">
        <v>52</v>
      </c>
      <c r="D2384" s="93">
        <v>14</v>
      </c>
      <c r="E2384" s="94"/>
      <c r="F2384" s="95">
        <v>75.53</v>
      </c>
      <c r="G2384" s="95">
        <v>1057.42</v>
      </c>
      <c r="H2384" s="6" t="s">
        <v>878</v>
      </c>
    </row>
    <row r="2385" spans="1:8">
      <c r="A2385" s="90"/>
      <c r="B2385" s="91" t="s">
        <v>1060</v>
      </c>
      <c r="C2385" s="92" t="s">
        <v>1059</v>
      </c>
      <c r="D2385" s="93">
        <v>60</v>
      </c>
      <c r="E2385" s="94">
        <v>1.1000000000000001E-3</v>
      </c>
      <c r="F2385" s="95">
        <v>6.6000000000000003E-2</v>
      </c>
      <c r="G2385" s="95"/>
      <c r="H2385" s="6"/>
    </row>
    <row r="2386" spans="1:8">
      <c r="A2386" s="90"/>
      <c r="B2386" s="91" t="s">
        <v>1063</v>
      </c>
      <c r="C2386" s="92" t="s">
        <v>1007</v>
      </c>
      <c r="D2386" s="93">
        <v>0.35</v>
      </c>
      <c r="E2386" s="94">
        <v>0.11</v>
      </c>
      <c r="F2386" s="95">
        <v>3.85E-2</v>
      </c>
      <c r="G2386" s="95"/>
      <c r="H2386" s="6"/>
    </row>
    <row r="2387" spans="1:8">
      <c r="A2387" s="90"/>
      <c r="B2387" s="91" t="s">
        <v>1455</v>
      </c>
      <c r="C2387" s="92" t="s">
        <v>254</v>
      </c>
      <c r="D2387" s="93">
        <v>48.4</v>
      </c>
      <c r="E2387" s="94">
        <v>1.05</v>
      </c>
      <c r="F2387" s="95">
        <v>50.82</v>
      </c>
      <c r="G2387" s="95"/>
      <c r="H2387" s="6"/>
    </row>
    <row r="2388" spans="1:8">
      <c r="A2388" s="90"/>
      <c r="B2388" s="91" t="s">
        <v>1067</v>
      </c>
      <c r="C2388" s="92" t="s">
        <v>224</v>
      </c>
      <c r="D2388" s="93">
        <v>16.84</v>
      </c>
      <c r="E2388" s="94">
        <v>0.4</v>
      </c>
      <c r="F2388" s="95">
        <v>6.7359999999999998</v>
      </c>
      <c r="G2388" s="95"/>
      <c r="H2388" s="6"/>
    </row>
    <row r="2389" spans="1:8">
      <c r="A2389" s="90"/>
      <c r="B2389" s="91" t="s">
        <v>1009</v>
      </c>
      <c r="C2389" s="92" t="s">
        <v>224</v>
      </c>
      <c r="D2389" s="93">
        <v>12.04</v>
      </c>
      <c r="E2389" s="94">
        <v>1.4859</v>
      </c>
      <c r="F2389" s="95">
        <v>17.890236000000002</v>
      </c>
      <c r="G2389" s="95"/>
      <c r="H2389" s="6"/>
    </row>
    <row r="2390" spans="1:8">
      <c r="A2390" s="84"/>
      <c r="B2390" s="85" t="s">
        <v>231</v>
      </c>
      <c r="C2390" s="86"/>
      <c r="D2390" s="87"/>
      <c r="E2390" s="88"/>
      <c r="F2390" s="89"/>
      <c r="G2390" s="89">
        <v>14859.9</v>
      </c>
      <c r="H2390" s="5" t="s">
        <v>885</v>
      </c>
    </row>
    <row r="2391" spans="1:8">
      <c r="A2391" s="90" t="s">
        <v>235</v>
      </c>
      <c r="B2391" s="91" t="s">
        <v>236</v>
      </c>
      <c r="C2391" s="92" t="s">
        <v>47</v>
      </c>
      <c r="D2391" s="93">
        <v>22</v>
      </c>
      <c r="E2391" s="94"/>
      <c r="F2391" s="95">
        <v>675.45</v>
      </c>
      <c r="G2391" s="95">
        <v>14859.9</v>
      </c>
      <c r="H2391" s="6" t="s">
        <v>885</v>
      </c>
    </row>
    <row r="2392" spans="1:8">
      <c r="A2392" s="90"/>
      <c r="B2392" s="91" t="s">
        <v>1154</v>
      </c>
      <c r="C2392" s="92" t="s">
        <v>1155</v>
      </c>
      <c r="D2392" s="93">
        <v>237.02</v>
      </c>
      <c r="E2392" s="94">
        <v>2.5548000000000002</v>
      </c>
      <c r="F2392" s="95">
        <v>605.53869599999996</v>
      </c>
      <c r="G2392" s="95"/>
      <c r="H2392" s="6"/>
    </row>
    <row r="2393" spans="1:8">
      <c r="A2393" s="90"/>
      <c r="B2393" s="91" t="s">
        <v>1156</v>
      </c>
      <c r="C2393" s="92" t="s">
        <v>1023</v>
      </c>
      <c r="D2393" s="93">
        <v>166.22</v>
      </c>
      <c r="E2393" s="94">
        <v>5.8000000000000003E-2</v>
      </c>
      <c r="F2393" s="95">
        <v>9.6407600000000002</v>
      </c>
      <c r="G2393" s="95"/>
      <c r="H2393" s="6"/>
    </row>
    <row r="2394" spans="1:8">
      <c r="A2394" s="90"/>
      <c r="B2394" s="91" t="s">
        <v>1157</v>
      </c>
      <c r="C2394" s="92" t="s">
        <v>1025</v>
      </c>
      <c r="D2394" s="93">
        <v>62.99</v>
      </c>
      <c r="E2394" s="94">
        <v>0.1186</v>
      </c>
      <c r="F2394" s="95">
        <v>7.4706140000000003</v>
      </c>
      <c r="G2394" s="95"/>
      <c r="H2394" s="6"/>
    </row>
    <row r="2395" spans="1:8">
      <c r="A2395" s="90"/>
      <c r="B2395" s="91" t="s">
        <v>1158</v>
      </c>
      <c r="C2395" s="92" t="s">
        <v>224</v>
      </c>
      <c r="D2395" s="93">
        <v>10.94</v>
      </c>
      <c r="E2395" s="94">
        <v>1.4126000000000001</v>
      </c>
      <c r="F2395" s="95">
        <v>15.453844</v>
      </c>
      <c r="G2395" s="95"/>
      <c r="H2395" s="6"/>
    </row>
    <row r="2396" spans="1:8">
      <c r="A2396" s="90"/>
      <c r="B2396" s="91" t="s">
        <v>1159</v>
      </c>
      <c r="C2396" s="92" t="s">
        <v>1023</v>
      </c>
      <c r="D2396" s="93">
        <v>112.78</v>
      </c>
      <c r="E2396" s="94">
        <v>9.5100000000000004E-2</v>
      </c>
      <c r="F2396" s="95">
        <v>10.725377999999999</v>
      </c>
      <c r="G2396" s="95"/>
      <c r="H2396" s="6"/>
    </row>
    <row r="2397" spans="1:8">
      <c r="A2397" s="90"/>
      <c r="B2397" s="91" t="s">
        <v>1160</v>
      </c>
      <c r="C2397" s="92" t="s">
        <v>1025</v>
      </c>
      <c r="D2397" s="93">
        <v>35.86</v>
      </c>
      <c r="E2397" s="94">
        <v>8.1500000000000003E-2</v>
      </c>
      <c r="F2397" s="95">
        <v>2.92259</v>
      </c>
      <c r="G2397" s="95"/>
      <c r="H2397" s="6"/>
    </row>
    <row r="2398" spans="1:8">
      <c r="A2398" s="90"/>
      <c r="B2398" s="91" t="s">
        <v>1161</v>
      </c>
      <c r="C2398" s="92" t="s">
        <v>1025</v>
      </c>
      <c r="D2398" s="93">
        <v>26.23</v>
      </c>
      <c r="E2398" s="94">
        <v>0.13389999999999999</v>
      </c>
      <c r="F2398" s="95">
        <v>3.512197</v>
      </c>
      <c r="G2398" s="95"/>
      <c r="H2398" s="6"/>
    </row>
    <row r="2399" spans="1:8">
      <c r="A2399" s="90"/>
      <c r="B2399" s="91" t="s">
        <v>1162</v>
      </c>
      <c r="C2399" s="92" t="s">
        <v>1023</v>
      </c>
      <c r="D2399" s="93">
        <v>72.66</v>
      </c>
      <c r="E2399" s="94">
        <v>4.2700000000000002E-2</v>
      </c>
      <c r="F2399" s="95">
        <v>3.102582</v>
      </c>
      <c r="G2399" s="95"/>
      <c r="H2399" s="6"/>
    </row>
    <row r="2400" spans="1:8">
      <c r="A2400" s="90"/>
      <c r="B2400" s="91" t="s">
        <v>1163</v>
      </c>
      <c r="C2400" s="92" t="s">
        <v>1023</v>
      </c>
      <c r="D2400" s="93">
        <v>110.98</v>
      </c>
      <c r="E2400" s="94">
        <v>4.9500000000000002E-2</v>
      </c>
      <c r="F2400" s="95">
        <v>5.4935099999999997</v>
      </c>
      <c r="G2400" s="95"/>
      <c r="H2400" s="6"/>
    </row>
    <row r="2401" spans="1:8">
      <c r="A2401" s="90"/>
      <c r="B2401" s="91" t="s">
        <v>1164</v>
      </c>
      <c r="C2401" s="92" t="s">
        <v>1025</v>
      </c>
      <c r="D2401" s="93">
        <v>38.270000000000003</v>
      </c>
      <c r="E2401" s="94">
        <v>0.30370000000000003</v>
      </c>
      <c r="F2401" s="95">
        <v>11.622598999999999</v>
      </c>
      <c r="G2401" s="95"/>
      <c r="H2401" s="6"/>
    </row>
    <row r="2402" spans="1:8">
      <c r="A2402" s="84"/>
      <c r="B2402" s="85" t="s">
        <v>36</v>
      </c>
      <c r="C2402" s="86"/>
      <c r="D2402" s="87"/>
      <c r="E2402" s="88"/>
      <c r="F2402" s="89"/>
      <c r="G2402" s="89">
        <v>29137.65</v>
      </c>
      <c r="H2402" s="5" t="s">
        <v>886</v>
      </c>
    </row>
    <row r="2403" spans="1:8">
      <c r="A2403" s="90" t="s">
        <v>887</v>
      </c>
      <c r="B2403" s="91" t="s">
        <v>888</v>
      </c>
      <c r="C2403" s="92" t="s">
        <v>52</v>
      </c>
      <c r="D2403" s="93">
        <v>154</v>
      </c>
      <c r="E2403" s="94"/>
      <c r="F2403" s="95">
        <v>46.51</v>
      </c>
      <c r="G2403" s="95">
        <v>7162.54</v>
      </c>
      <c r="H2403" s="6" t="s">
        <v>886</v>
      </c>
    </row>
    <row r="2404" spans="1:8">
      <c r="A2404" s="90"/>
      <c r="B2404" s="91" t="s">
        <v>1060</v>
      </c>
      <c r="C2404" s="92" t="s">
        <v>1059</v>
      </c>
      <c r="D2404" s="93">
        <v>60</v>
      </c>
      <c r="E2404" s="94">
        <v>1.1000000000000001E-3</v>
      </c>
      <c r="F2404" s="95">
        <v>6.6000000000000003E-2</v>
      </c>
      <c r="G2404" s="95"/>
      <c r="H2404" s="6"/>
    </row>
    <row r="2405" spans="1:8">
      <c r="A2405" s="90"/>
      <c r="B2405" s="91" t="s">
        <v>1063</v>
      </c>
      <c r="C2405" s="92" t="s">
        <v>1007</v>
      </c>
      <c r="D2405" s="93">
        <v>0.35</v>
      </c>
      <c r="E2405" s="94">
        <v>0.11</v>
      </c>
      <c r="F2405" s="95">
        <v>3.85E-2</v>
      </c>
      <c r="G2405" s="95"/>
      <c r="H2405" s="6"/>
    </row>
    <row r="2406" spans="1:8">
      <c r="A2406" s="90"/>
      <c r="B2406" s="91" t="s">
        <v>1456</v>
      </c>
      <c r="C2406" s="92" t="s">
        <v>254</v>
      </c>
      <c r="D2406" s="93">
        <v>20.74</v>
      </c>
      <c r="E2406" s="94">
        <v>1.05</v>
      </c>
      <c r="F2406" s="95">
        <v>21.777000000000001</v>
      </c>
      <c r="G2406" s="95"/>
      <c r="H2406" s="6"/>
    </row>
    <row r="2407" spans="1:8">
      <c r="A2407" s="90"/>
      <c r="B2407" s="91" t="s">
        <v>1067</v>
      </c>
      <c r="C2407" s="92" t="s">
        <v>224</v>
      </c>
      <c r="D2407" s="93">
        <v>16.84</v>
      </c>
      <c r="E2407" s="94">
        <v>0.4</v>
      </c>
      <c r="F2407" s="95">
        <v>6.7359999999999998</v>
      </c>
      <c r="G2407" s="95"/>
      <c r="H2407" s="6"/>
    </row>
    <row r="2408" spans="1:8">
      <c r="A2408" s="90"/>
      <c r="B2408" s="91" t="s">
        <v>1009</v>
      </c>
      <c r="C2408" s="92" t="s">
        <v>224</v>
      </c>
      <c r="D2408" s="93">
        <v>12.04</v>
      </c>
      <c r="E2408" s="94">
        <v>1.4859</v>
      </c>
      <c r="F2408" s="95">
        <v>17.890236000000002</v>
      </c>
      <c r="G2408" s="95"/>
      <c r="H2408" s="6"/>
    </row>
    <row r="2409" spans="1:8">
      <c r="A2409" s="90" t="s">
        <v>889</v>
      </c>
      <c r="B2409" s="91" t="s">
        <v>890</v>
      </c>
      <c r="C2409" s="92" t="s">
        <v>28</v>
      </c>
      <c r="D2409" s="93">
        <v>1</v>
      </c>
      <c r="E2409" s="94"/>
      <c r="F2409" s="95">
        <v>4190.3599999999997</v>
      </c>
      <c r="G2409" s="95">
        <v>4190.3599999999997</v>
      </c>
      <c r="H2409" s="6" t="s">
        <v>886</v>
      </c>
    </row>
    <row r="2410" spans="1:8">
      <c r="A2410" s="90"/>
      <c r="B2410" s="91" t="s">
        <v>1457</v>
      </c>
      <c r="C2410" s="92" t="s">
        <v>47</v>
      </c>
      <c r="D2410" s="93">
        <v>17.690000000000001</v>
      </c>
      <c r="E2410" s="94">
        <v>7.5</v>
      </c>
      <c r="F2410" s="95">
        <v>132.67500000000001</v>
      </c>
      <c r="G2410" s="95"/>
      <c r="H2410" s="6"/>
    </row>
    <row r="2411" spans="1:8">
      <c r="A2411" s="90"/>
      <c r="B2411" s="91" t="s">
        <v>1458</v>
      </c>
      <c r="C2411" s="92" t="s">
        <v>19</v>
      </c>
      <c r="D2411" s="93">
        <v>3.58</v>
      </c>
      <c r="E2411" s="94">
        <v>11.5</v>
      </c>
      <c r="F2411" s="95">
        <v>41.17</v>
      </c>
      <c r="G2411" s="95"/>
      <c r="H2411" s="6"/>
    </row>
    <row r="2412" spans="1:8">
      <c r="A2412" s="90"/>
      <c r="B2412" s="91" t="s">
        <v>976</v>
      </c>
      <c r="C2412" s="92" t="s">
        <v>47</v>
      </c>
      <c r="D2412" s="93">
        <v>47.63</v>
      </c>
      <c r="E2412" s="94">
        <v>13</v>
      </c>
      <c r="F2412" s="95">
        <v>619.19000000000005</v>
      </c>
      <c r="G2412" s="95"/>
      <c r="H2412" s="6"/>
    </row>
    <row r="2413" spans="1:8">
      <c r="A2413" s="90"/>
      <c r="B2413" s="91" t="s">
        <v>1459</v>
      </c>
      <c r="C2413" s="92" t="s">
        <v>47</v>
      </c>
      <c r="D2413" s="93">
        <v>1.45</v>
      </c>
      <c r="E2413" s="94">
        <v>7</v>
      </c>
      <c r="F2413" s="95">
        <v>10.15</v>
      </c>
      <c r="G2413" s="95"/>
      <c r="H2413" s="6"/>
    </row>
    <row r="2414" spans="1:8">
      <c r="A2414" s="90"/>
      <c r="B2414" s="91" t="s">
        <v>1460</v>
      </c>
      <c r="C2414" s="92" t="s">
        <v>1461</v>
      </c>
      <c r="D2414" s="93">
        <v>1.44</v>
      </c>
      <c r="E2414" s="94">
        <v>35.5</v>
      </c>
      <c r="F2414" s="95">
        <v>51.12</v>
      </c>
      <c r="G2414" s="95"/>
      <c r="H2414" s="6"/>
    </row>
    <row r="2415" spans="1:8">
      <c r="A2415" s="90"/>
      <c r="B2415" s="91" t="s">
        <v>1462</v>
      </c>
      <c r="C2415" s="92" t="s">
        <v>47</v>
      </c>
      <c r="D2415" s="93">
        <v>0.75</v>
      </c>
      <c r="E2415" s="94">
        <v>7</v>
      </c>
      <c r="F2415" s="95">
        <v>5.25</v>
      </c>
      <c r="G2415" s="95"/>
      <c r="H2415" s="6"/>
    </row>
    <row r="2416" spans="1:8">
      <c r="A2416" s="90"/>
      <c r="B2416" s="91" t="s">
        <v>1463</v>
      </c>
      <c r="C2416" s="92" t="s">
        <v>19</v>
      </c>
      <c r="D2416" s="93">
        <v>96.04</v>
      </c>
      <c r="E2416" s="94">
        <v>11.5</v>
      </c>
      <c r="F2416" s="95">
        <v>1104.46</v>
      </c>
      <c r="G2416" s="95"/>
      <c r="H2416" s="6"/>
    </row>
    <row r="2417" spans="1:8">
      <c r="A2417" s="90"/>
      <c r="B2417" s="91" t="s">
        <v>1132</v>
      </c>
      <c r="C2417" s="92" t="s">
        <v>19</v>
      </c>
      <c r="D2417" s="93">
        <v>44.31</v>
      </c>
      <c r="E2417" s="94">
        <v>20</v>
      </c>
      <c r="F2417" s="95">
        <v>886.2</v>
      </c>
      <c r="G2417" s="95"/>
      <c r="H2417" s="6"/>
    </row>
    <row r="2418" spans="1:8">
      <c r="A2418" s="90"/>
      <c r="B2418" s="91" t="s">
        <v>1464</v>
      </c>
      <c r="C2418" s="92" t="s">
        <v>47</v>
      </c>
      <c r="D2418" s="93">
        <v>244.81</v>
      </c>
      <c r="E2418" s="94">
        <v>2</v>
      </c>
      <c r="F2418" s="95">
        <v>489.62</v>
      </c>
      <c r="G2418" s="95"/>
      <c r="H2418" s="6"/>
    </row>
    <row r="2419" spans="1:8">
      <c r="A2419" s="90"/>
      <c r="B2419" s="91" t="s">
        <v>1131</v>
      </c>
      <c r="C2419" s="92" t="s">
        <v>28</v>
      </c>
      <c r="D2419" s="93">
        <v>425.26</v>
      </c>
      <c r="E2419" s="94">
        <v>2</v>
      </c>
      <c r="F2419" s="95">
        <v>850.52</v>
      </c>
      <c r="G2419" s="95"/>
      <c r="H2419" s="6"/>
    </row>
    <row r="2420" spans="1:8">
      <c r="A2420" s="90" t="s">
        <v>891</v>
      </c>
      <c r="B2420" s="91" t="s">
        <v>892</v>
      </c>
      <c r="C2420" s="92" t="s">
        <v>52</v>
      </c>
      <c r="D2420" s="93">
        <v>115</v>
      </c>
      <c r="E2420" s="94"/>
      <c r="F2420" s="95">
        <v>154.65</v>
      </c>
      <c r="G2420" s="95">
        <v>17784.75</v>
      </c>
      <c r="H2420" s="6" t="s">
        <v>886</v>
      </c>
    </row>
    <row r="2421" spans="1:8">
      <c r="A2421" s="90"/>
      <c r="B2421" s="91" t="s">
        <v>1464</v>
      </c>
      <c r="C2421" s="92" t="s">
        <v>47</v>
      </c>
      <c r="D2421" s="93">
        <v>244.81</v>
      </c>
      <c r="E2421" s="94">
        <v>0.1</v>
      </c>
      <c r="F2421" s="95">
        <v>24.481000000000002</v>
      </c>
      <c r="G2421" s="95"/>
      <c r="H2421" s="6"/>
    </row>
    <row r="2422" spans="1:8">
      <c r="A2422" s="90"/>
      <c r="B2422" s="91" t="s">
        <v>1465</v>
      </c>
      <c r="C2422" s="92" t="s">
        <v>19</v>
      </c>
      <c r="D2422" s="93">
        <v>62.7</v>
      </c>
      <c r="E2422" s="94">
        <v>1.45</v>
      </c>
      <c r="F2422" s="95">
        <v>90.915000000000006</v>
      </c>
      <c r="G2422" s="95"/>
      <c r="H2422" s="6"/>
    </row>
    <row r="2423" spans="1:8">
      <c r="A2423" s="90"/>
      <c r="B2423" s="91" t="s">
        <v>976</v>
      </c>
      <c r="C2423" s="92" t="s">
        <v>47</v>
      </c>
      <c r="D2423" s="93">
        <v>47.63</v>
      </c>
      <c r="E2423" s="94">
        <v>0.5</v>
      </c>
      <c r="F2423" s="95">
        <v>23.815000000000001</v>
      </c>
      <c r="G2423" s="95"/>
      <c r="H2423" s="6"/>
    </row>
    <row r="2424" spans="1:8">
      <c r="A2424" s="90"/>
      <c r="B2424" s="91" t="s">
        <v>1466</v>
      </c>
      <c r="C2424" s="92" t="s">
        <v>47</v>
      </c>
      <c r="D2424" s="93">
        <v>154.41999999999999</v>
      </c>
      <c r="E2424" s="94">
        <v>0.1</v>
      </c>
      <c r="F2424" s="95">
        <v>15.442</v>
      </c>
      <c r="G2424" s="95"/>
      <c r="H2424" s="6"/>
    </row>
    <row r="2425" spans="1:8">
      <c r="A2425" s="84"/>
      <c r="B2425" s="85" t="s">
        <v>893</v>
      </c>
      <c r="C2425" s="86"/>
      <c r="D2425" s="87"/>
      <c r="E2425" s="88"/>
      <c r="F2425" s="89"/>
      <c r="G2425" s="89">
        <f>G2426+G2434+G2441+G2450</f>
        <v>84104.53</v>
      </c>
      <c r="H2425" s="5" t="s">
        <v>894</v>
      </c>
    </row>
    <row r="2426" spans="1:8">
      <c r="A2426" s="90" t="s">
        <v>895</v>
      </c>
      <c r="B2426" s="91" t="s">
        <v>896</v>
      </c>
      <c r="C2426" s="92" t="s">
        <v>28</v>
      </c>
      <c r="D2426" s="93">
        <v>800</v>
      </c>
      <c r="E2426" s="94"/>
      <c r="F2426" s="95">
        <v>68.33</v>
      </c>
      <c r="G2426" s="95">
        <v>54664</v>
      </c>
      <c r="H2426" s="6" t="s">
        <v>894</v>
      </c>
    </row>
    <row r="2427" spans="1:8">
      <c r="A2427" s="90"/>
      <c r="B2427" s="91" t="s">
        <v>1060</v>
      </c>
      <c r="C2427" s="92" t="s">
        <v>1059</v>
      </c>
      <c r="D2427" s="93">
        <v>60</v>
      </c>
      <c r="E2427" s="94">
        <v>3.2000000000000001E-2</v>
      </c>
      <c r="F2427" s="95">
        <v>1.92</v>
      </c>
      <c r="G2427" s="95"/>
      <c r="H2427" s="6"/>
    </row>
    <row r="2428" spans="1:8">
      <c r="A2428" s="90"/>
      <c r="B2428" s="91" t="s">
        <v>1467</v>
      </c>
      <c r="C2428" s="92" t="s">
        <v>1059</v>
      </c>
      <c r="D2428" s="93">
        <v>96.42</v>
      </c>
      <c r="E2428" s="94">
        <v>7.3999999999999996E-2</v>
      </c>
      <c r="F2428" s="95">
        <v>7.1350800000000003</v>
      </c>
      <c r="G2428" s="95"/>
      <c r="H2428" s="6"/>
    </row>
    <row r="2429" spans="1:8">
      <c r="A2429" s="90"/>
      <c r="B2429" s="91" t="s">
        <v>1468</v>
      </c>
      <c r="C2429" s="92" t="s">
        <v>259</v>
      </c>
      <c r="D2429" s="93">
        <v>54.59</v>
      </c>
      <c r="E2429" s="94">
        <v>1</v>
      </c>
      <c r="F2429" s="95">
        <v>54.59</v>
      </c>
      <c r="G2429" s="95"/>
      <c r="H2429" s="6"/>
    </row>
    <row r="2430" spans="1:8">
      <c r="A2430" s="90"/>
      <c r="B2430" s="91" t="s">
        <v>1469</v>
      </c>
      <c r="C2430" s="92" t="s">
        <v>1007</v>
      </c>
      <c r="D2430" s="93">
        <v>1.42</v>
      </c>
      <c r="E2430" s="94">
        <v>7.3999999999999996E-2</v>
      </c>
      <c r="F2430" s="95">
        <v>0.10508000000000001</v>
      </c>
      <c r="G2430" s="95"/>
      <c r="H2430" s="6"/>
    </row>
    <row r="2431" spans="1:8">
      <c r="A2431" s="90"/>
      <c r="B2431" s="91" t="s">
        <v>1470</v>
      </c>
      <c r="C2431" s="92" t="s">
        <v>1007</v>
      </c>
      <c r="D2431" s="93">
        <v>0.77</v>
      </c>
      <c r="E2431" s="94">
        <v>3</v>
      </c>
      <c r="F2431" s="95">
        <v>2.31</v>
      </c>
      <c r="G2431" s="95"/>
      <c r="H2431" s="6"/>
    </row>
    <row r="2432" spans="1:8">
      <c r="A2432" s="90"/>
      <c r="B2432" s="91" t="s">
        <v>1009</v>
      </c>
      <c r="C2432" s="92" t="s">
        <v>224</v>
      </c>
      <c r="D2432" s="93">
        <v>12.04</v>
      </c>
      <c r="E2432" s="94">
        <v>0.09</v>
      </c>
      <c r="F2432" s="95">
        <v>1.0835999999999999</v>
      </c>
      <c r="G2432" s="95"/>
      <c r="H2432" s="6"/>
    </row>
    <row r="2433" spans="1:8">
      <c r="A2433" s="90"/>
      <c r="B2433" s="91" t="s">
        <v>1471</v>
      </c>
      <c r="C2433" s="92" t="s">
        <v>224</v>
      </c>
      <c r="D2433" s="93">
        <v>13.34</v>
      </c>
      <c r="E2433" s="94">
        <v>0.09</v>
      </c>
      <c r="F2433" s="95">
        <v>1.2005999999999999</v>
      </c>
      <c r="G2433" s="95"/>
      <c r="H2433" s="6"/>
    </row>
    <row r="2434" spans="1:8">
      <c r="A2434" s="90" t="s">
        <v>897</v>
      </c>
      <c r="B2434" s="91" t="s">
        <v>898</v>
      </c>
      <c r="C2434" s="92" t="s">
        <v>19</v>
      </c>
      <c r="D2434" s="93">
        <v>405</v>
      </c>
      <c r="E2434" s="94"/>
      <c r="F2434" s="95">
        <v>9.43</v>
      </c>
      <c r="G2434" s="95">
        <v>3819.15</v>
      </c>
      <c r="H2434" s="6" t="s">
        <v>894</v>
      </c>
    </row>
    <row r="2435" spans="1:8">
      <c r="A2435" s="90"/>
      <c r="B2435" s="91" t="s">
        <v>1472</v>
      </c>
      <c r="C2435" s="92" t="s">
        <v>918</v>
      </c>
      <c r="D2435" s="93">
        <v>4.4400000000000004</v>
      </c>
      <c r="E2435" s="94">
        <v>1</v>
      </c>
      <c r="F2435" s="95">
        <v>4.4400000000000004</v>
      </c>
      <c r="G2435" s="95"/>
      <c r="H2435" s="6"/>
    </row>
    <row r="2436" spans="1:8">
      <c r="A2436" s="90"/>
      <c r="B2436" s="91" t="s">
        <v>1469</v>
      </c>
      <c r="C2436" s="92" t="s">
        <v>1007</v>
      </c>
      <c r="D2436" s="93">
        <v>1.42</v>
      </c>
      <c r="E2436" s="94">
        <v>0.1</v>
      </c>
      <c r="F2436" s="95">
        <v>0.14199999999999999</v>
      </c>
      <c r="G2436" s="95"/>
      <c r="H2436" s="6"/>
    </row>
    <row r="2437" spans="1:8">
      <c r="A2437" s="90"/>
      <c r="B2437" s="91" t="s">
        <v>1473</v>
      </c>
      <c r="C2437" s="92" t="s">
        <v>1007</v>
      </c>
      <c r="D2437" s="93">
        <v>7.0000000000000007E-2</v>
      </c>
      <c r="E2437" s="94">
        <v>0.15</v>
      </c>
      <c r="F2437" s="95">
        <v>1.0500000000000001E-2</v>
      </c>
      <c r="G2437" s="95"/>
      <c r="H2437" s="6"/>
    </row>
    <row r="2438" spans="1:8">
      <c r="A2438" s="90"/>
      <c r="B2438" s="91" t="s">
        <v>1470</v>
      </c>
      <c r="C2438" s="92" t="s">
        <v>1007</v>
      </c>
      <c r="D2438" s="93">
        <v>0.77</v>
      </c>
      <c r="E2438" s="94">
        <v>3</v>
      </c>
      <c r="F2438" s="95">
        <v>2.31</v>
      </c>
      <c r="G2438" s="95"/>
      <c r="H2438" s="6"/>
    </row>
    <row r="2439" spans="1:8">
      <c r="A2439" s="90"/>
      <c r="B2439" s="91" t="s">
        <v>1009</v>
      </c>
      <c r="C2439" s="92" t="s">
        <v>224</v>
      </c>
      <c r="D2439" s="93">
        <v>12.04</v>
      </c>
      <c r="E2439" s="94">
        <v>0.1</v>
      </c>
      <c r="F2439" s="95">
        <v>1.204</v>
      </c>
      <c r="G2439" s="95"/>
      <c r="H2439" s="6"/>
    </row>
    <row r="2440" spans="1:8">
      <c r="A2440" s="90"/>
      <c r="B2440" s="91" t="s">
        <v>1471</v>
      </c>
      <c r="C2440" s="92" t="s">
        <v>224</v>
      </c>
      <c r="D2440" s="93">
        <v>13.34</v>
      </c>
      <c r="E2440" s="94">
        <v>0.1</v>
      </c>
      <c r="F2440" s="95">
        <v>1.3340000000000001</v>
      </c>
      <c r="G2440" s="95"/>
      <c r="H2440" s="6"/>
    </row>
    <row r="2441" spans="1:8">
      <c r="A2441" s="90" t="s">
        <v>899</v>
      </c>
      <c r="B2441" s="91" t="s">
        <v>900</v>
      </c>
      <c r="C2441" s="92" t="s">
        <v>28</v>
      </c>
      <c r="D2441" s="93">
        <v>13</v>
      </c>
      <c r="E2441" s="94"/>
      <c r="F2441" s="95">
        <v>144.66</v>
      </c>
      <c r="G2441" s="95">
        <v>1880.58</v>
      </c>
      <c r="H2441" s="6" t="s">
        <v>894</v>
      </c>
    </row>
    <row r="2442" spans="1:8">
      <c r="A2442" s="90"/>
      <c r="B2442" s="91" t="s">
        <v>1474</v>
      </c>
      <c r="C2442" s="92" t="s">
        <v>259</v>
      </c>
      <c r="D2442" s="93">
        <v>82.98</v>
      </c>
      <c r="E2442" s="94">
        <v>1</v>
      </c>
      <c r="F2442" s="95">
        <v>82.98</v>
      </c>
      <c r="G2442" s="95"/>
      <c r="H2442" s="6"/>
    </row>
    <row r="2443" spans="1:8">
      <c r="A2443" s="90"/>
      <c r="B2443" s="91" t="s">
        <v>1060</v>
      </c>
      <c r="C2443" s="92" t="s">
        <v>1059</v>
      </c>
      <c r="D2443" s="93">
        <v>60</v>
      </c>
      <c r="E2443" s="94">
        <v>6.4000000000000003E-3</v>
      </c>
      <c r="F2443" s="95">
        <v>0.38400000000000001</v>
      </c>
      <c r="G2443" s="95"/>
      <c r="H2443" s="6"/>
    </row>
    <row r="2444" spans="1:8">
      <c r="A2444" s="90"/>
      <c r="B2444" s="91" t="s">
        <v>1467</v>
      </c>
      <c r="C2444" s="92" t="s">
        <v>1059</v>
      </c>
      <c r="D2444" s="93">
        <v>96.42</v>
      </c>
      <c r="E2444" s="94">
        <v>0.20499999999999999</v>
      </c>
      <c r="F2444" s="95">
        <v>19.766100000000002</v>
      </c>
      <c r="G2444" s="95"/>
      <c r="H2444" s="6"/>
    </row>
    <row r="2445" spans="1:8">
      <c r="A2445" s="90"/>
      <c r="B2445" s="91" t="s">
        <v>1469</v>
      </c>
      <c r="C2445" s="92" t="s">
        <v>1007</v>
      </c>
      <c r="D2445" s="93">
        <v>1.42</v>
      </c>
      <c r="E2445" s="94">
        <v>0.8</v>
      </c>
      <c r="F2445" s="95">
        <v>1.1359999999999999</v>
      </c>
      <c r="G2445" s="95"/>
      <c r="H2445" s="6"/>
    </row>
    <row r="2446" spans="1:8">
      <c r="A2446" s="90"/>
      <c r="B2446" s="91" t="s">
        <v>1473</v>
      </c>
      <c r="C2446" s="92" t="s">
        <v>1007</v>
      </c>
      <c r="D2446" s="93">
        <v>7.0000000000000007E-2</v>
      </c>
      <c r="E2446" s="94">
        <v>0.8</v>
      </c>
      <c r="F2446" s="95">
        <v>5.6000000000000001E-2</v>
      </c>
      <c r="G2446" s="95"/>
      <c r="H2446" s="6"/>
    </row>
    <row r="2447" spans="1:8">
      <c r="A2447" s="90"/>
      <c r="B2447" s="91" t="s">
        <v>1470</v>
      </c>
      <c r="C2447" s="92" t="s">
        <v>1007</v>
      </c>
      <c r="D2447" s="93">
        <v>0.77</v>
      </c>
      <c r="E2447" s="94">
        <v>30</v>
      </c>
      <c r="F2447" s="95">
        <v>23.1</v>
      </c>
      <c r="G2447" s="95"/>
      <c r="H2447" s="6"/>
    </row>
    <row r="2448" spans="1:8">
      <c r="A2448" s="90"/>
      <c r="B2448" s="91" t="s">
        <v>1009</v>
      </c>
      <c r="C2448" s="92" t="s">
        <v>224</v>
      </c>
      <c r="D2448" s="93">
        <v>12.04</v>
      </c>
      <c r="E2448" s="94">
        <v>1.18</v>
      </c>
      <c r="F2448" s="95">
        <v>14.2072</v>
      </c>
      <c r="G2448" s="95"/>
      <c r="H2448" s="6"/>
    </row>
    <row r="2449" spans="1:8">
      <c r="A2449" s="90"/>
      <c r="B2449" s="91" t="s">
        <v>1471</v>
      </c>
      <c r="C2449" s="92" t="s">
        <v>224</v>
      </c>
      <c r="D2449" s="93">
        <v>13.34</v>
      </c>
      <c r="E2449" s="94">
        <v>0.23</v>
      </c>
      <c r="F2449" s="95">
        <v>3.0682</v>
      </c>
      <c r="G2449" s="95"/>
      <c r="H2449" s="6"/>
    </row>
    <row r="2450" spans="1:8">
      <c r="A2450" s="118" t="s">
        <v>2647</v>
      </c>
      <c r="B2450" s="118" t="s">
        <v>2645</v>
      </c>
      <c r="C2450" s="92" t="s">
        <v>52</v>
      </c>
      <c r="D2450" s="93">
        <v>240</v>
      </c>
      <c r="E2450" s="94"/>
      <c r="F2450" s="95">
        <v>98.92</v>
      </c>
      <c r="G2450" s="95">
        <f>D2450*F2450</f>
        <v>23740.799999999999</v>
      </c>
      <c r="H2450" s="6" t="s">
        <v>894</v>
      </c>
    </row>
    <row r="2451" spans="1:8">
      <c r="A2451" s="118"/>
      <c r="B2451" s="91" t="s">
        <v>2650</v>
      </c>
      <c r="C2451" s="92" t="s">
        <v>224</v>
      </c>
      <c r="D2451" s="93">
        <v>17</v>
      </c>
      <c r="E2451" s="94">
        <v>0.8</v>
      </c>
      <c r="F2451" s="95">
        <f>D2451*E2451</f>
        <v>13.600000000000001</v>
      </c>
      <c r="G2451" s="95"/>
      <c r="H2451" s="6"/>
    </row>
    <row r="2452" spans="1:8">
      <c r="A2452" s="118"/>
      <c r="B2452" s="91" t="s">
        <v>2648</v>
      </c>
      <c r="C2452" s="92" t="s">
        <v>224</v>
      </c>
      <c r="D2452" s="93">
        <v>12.01</v>
      </c>
      <c r="E2452" s="94">
        <v>1.6</v>
      </c>
      <c r="F2452" s="95">
        <f t="shared" ref="F2452:F2462" si="3">D2452*E2452</f>
        <v>19.216000000000001</v>
      </c>
      <c r="G2452" s="95"/>
      <c r="H2452" s="6"/>
    </row>
    <row r="2453" spans="1:8">
      <c r="A2453" s="118"/>
      <c r="B2453" s="91" t="s">
        <v>2649</v>
      </c>
      <c r="C2453" s="92" t="s">
        <v>28</v>
      </c>
      <c r="D2453" s="93">
        <v>30.14</v>
      </c>
      <c r="E2453" s="94">
        <v>0.36</v>
      </c>
      <c r="F2453" s="95">
        <f t="shared" si="3"/>
        <v>10.8504</v>
      </c>
      <c r="G2453" s="95"/>
      <c r="H2453" s="6"/>
    </row>
    <row r="2454" spans="1:8">
      <c r="A2454" s="118"/>
      <c r="B2454" s="91" t="s">
        <v>2651</v>
      </c>
      <c r="C2454" s="92" t="s">
        <v>28</v>
      </c>
      <c r="D2454" s="93">
        <v>27.28</v>
      </c>
      <c r="E2454" s="94">
        <v>0.08</v>
      </c>
      <c r="F2454" s="95">
        <f t="shared" si="3"/>
        <v>2.1824000000000003</v>
      </c>
      <c r="G2454" s="95"/>
      <c r="H2454" s="6"/>
    </row>
    <row r="2455" spans="1:8">
      <c r="A2455" s="118"/>
      <c r="B2455" s="91" t="s">
        <v>2652</v>
      </c>
      <c r="C2455" s="92" t="s">
        <v>28</v>
      </c>
      <c r="D2455" s="93">
        <v>30.47</v>
      </c>
      <c r="E2455" s="94">
        <v>0.04</v>
      </c>
      <c r="F2455" s="95">
        <f t="shared" si="3"/>
        <v>1.2187999999999999</v>
      </c>
      <c r="G2455" s="95"/>
      <c r="H2455" s="6"/>
    </row>
    <row r="2456" spans="1:8">
      <c r="A2456" s="118"/>
      <c r="B2456" s="91" t="s">
        <v>2653</v>
      </c>
      <c r="C2456" s="92" t="s">
        <v>52</v>
      </c>
      <c r="D2456" s="93">
        <v>0.57999999999999996</v>
      </c>
      <c r="E2456" s="94">
        <v>7.7</v>
      </c>
      <c r="F2456" s="95">
        <f t="shared" si="3"/>
        <v>4.4660000000000002</v>
      </c>
      <c r="G2456" s="95"/>
      <c r="H2456" s="6"/>
    </row>
    <row r="2457" spans="1:8">
      <c r="A2457" s="118"/>
      <c r="B2457" s="91" t="s">
        <v>2654</v>
      </c>
      <c r="C2457" s="92" t="s">
        <v>282</v>
      </c>
      <c r="D2457" s="93">
        <v>9.99</v>
      </c>
      <c r="E2457" s="94">
        <v>0.2</v>
      </c>
      <c r="F2457" s="95">
        <f t="shared" si="3"/>
        <v>1.9980000000000002</v>
      </c>
      <c r="G2457" s="95"/>
      <c r="H2457" s="6"/>
    </row>
    <row r="2458" spans="1:8">
      <c r="A2458" s="90"/>
      <c r="B2458" s="91" t="s">
        <v>2655</v>
      </c>
      <c r="C2458" s="92" t="s">
        <v>19</v>
      </c>
      <c r="D2458" s="93">
        <v>13.52</v>
      </c>
      <c r="E2458" s="94">
        <v>1.8</v>
      </c>
      <c r="F2458" s="95">
        <f t="shared" si="3"/>
        <v>24.335999999999999</v>
      </c>
      <c r="G2458" s="95"/>
      <c r="H2458" s="6"/>
    </row>
    <row r="2459" spans="1:8">
      <c r="A2459" s="90"/>
      <c r="B2459" s="91" t="s">
        <v>2656</v>
      </c>
      <c r="C2459" s="92" t="s">
        <v>47</v>
      </c>
      <c r="D2459" s="93">
        <v>36.03</v>
      </c>
      <c r="E2459" s="94">
        <v>2.2499999999999999E-2</v>
      </c>
      <c r="F2459" s="95">
        <f t="shared" si="3"/>
        <v>0.81067500000000003</v>
      </c>
      <c r="G2459" s="95"/>
      <c r="H2459" s="6"/>
    </row>
    <row r="2460" spans="1:8">
      <c r="A2460" s="90"/>
      <c r="B2460" s="91" t="s">
        <v>2657</v>
      </c>
      <c r="C2460" s="92" t="s">
        <v>19</v>
      </c>
      <c r="D2460" s="93">
        <v>35.26</v>
      </c>
      <c r="E2460" s="94">
        <v>0.2</v>
      </c>
      <c r="F2460" s="95">
        <f t="shared" si="3"/>
        <v>7.0519999999999996</v>
      </c>
      <c r="G2460" s="95"/>
      <c r="H2460" s="6"/>
    </row>
    <row r="2461" spans="1:8">
      <c r="A2461" s="90"/>
      <c r="B2461" s="91" t="s">
        <v>2658</v>
      </c>
      <c r="C2461" s="92" t="s">
        <v>19</v>
      </c>
      <c r="D2461" s="93">
        <v>4.0199999999999996</v>
      </c>
      <c r="E2461" s="94">
        <v>0.5</v>
      </c>
      <c r="F2461" s="95">
        <f t="shared" si="3"/>
        <v>2.0099999999999998</v>
      </c>
      <c r="G2461" s="95"/>
      <c r="H2461" s="6"/>
    </row>
    <row r="2462" spans="1:8">
      <c r="A2462" s="90"/>
      <c r="B2462" s="91" t="s">
        <v>2659</v>
      </c>
      <c r="C2462" s="92" t="s">
        <v>47</v>
      </c>
      <c r="D2462" s="93">
        <v>315.19</v>
      </c>
      <c r="E2462" s="94">
        <v>3.5459999999999998E-2</v>
      </c>
      <c r="F2462" s="95">
        <f t="shared" si="3"/>
        <v>11.176637399999999</v>
      </c>
      <c r="G2462" s="95"/>
      <c r="H2462" s="6"/>
    </row>
    <row r="2463" spans="1:8">
      <c r="A2463" s="72"/>
      <c r="B2463" s="73" t="s">
        <v>901</v>
      </c>
      <c r="C2463" s="74"/>
      <c r="D2463" s="75"/>
      <c r="E2463" s="76"/>
      <c r="F2463" s="77"/>
      <c r="G2463" s="77">
        <f>G2464</f>
        <v>21994.55</v>
      </c>
      <c r="H2463" s="3" t="s">
        <v>902</v>
      </c>
    </row>
    <row r="2464" spans="1:8">
      <c r="A2464" s="78"/>
      <c r="B2464" s="79" t="s">
        <v>903</v>
      </c>
      <c r="C2464" s="80"/>
      <c r="D2464" s="81"/>
      <c r="E2464" s="82"/>
      <c r="F2464" s="83"/>
      <c r="G2464" s="83">
        <f>G2465</f>
        <v>21994.55</v>
      </c>
      <c r="H2464" s="4" t="s">
        <v>904</v>
      </c>
    </row>
    <row r="2465" spans="1:8">
      <c r="A2465" s="96"/>
      <c r="B2465" s="97" t="s">
        <v>162</v>
      </c>
      <c r="C2465" s="98"/>
      <c r="D2465" s="99"/>
      <c r="E2465" s="100"/>
      <c r="F2465" s="101"/>
      <c r="G2465" s="101">
        <f>G2466</f>
        <v>21994.55</v>
      </c>
      <c r="H2465" s="7" t="s">
        <v>905</v>
      </c>
    </row>
    <row r="2466" spans="1:8">
      <c r="A2466" s="84"/>
      <c r="B2466" s="85" t="s">
        <v>36</v>
      </c>
      <c r="C2466" s="86"/>
      <c r="D2466" s="87"/>
      <c r="E2466" s="88"/>
      <c r="F2466" s="89"/>
      <c r="G2466" s="89">
        <f>G2467</f>
        <v>21994.55</v>
      </c>
      <c r="H2466" s="5" t="s">
        <v>906</v>
      </c>
    </row>
    <row r="2467" spans="1:8">
      <c r="A2467" s="90" t="s">
        <v>907</v>
      </c>
      <c r="B2467" s="91" t="s">
        <v>908</v>
      </c>
      <c r="C2467" s="92" t="s">
        <v>40</v>
      </c>
      <c r="D2467" s="93">
        <v>1</v>
      </c>
      <c r="E2467" s="94"/>
      <c r="F2467" s="95">
        <f>SUM(F2468:F2475)</f>
        <v>21994.55</v>
      </c>
      <c r="G2467" s="95">
        <f>F2467</f>
        <v>21994.55</v>
      </c>
      <c r="H2467" s="6" t="s">
        <v>906</v>
      </c>
    </row>
    <row r="2468" spans="1:8">
      <c r="A2468" s="90"/>
      <c r="B2468" s="91" t="s">
        <v>1260</v>
      </c>
      <c r="C2468" s="92" t="s">
        <v>224</v>
      </c>
      <c r="D2468" s="93">
        <v>13.35</v>
      </c>
      <c r="E2468" s="94">
        <v>160</v>
      </c>
      <c r="F2468" s="95">
        <f>D2468*E2468</f>
        <v>2136</v>
      </c>
      <c r="G2468" s="95"/>
      <c r="H2468" s="6"/>
    </row>
    <row r="2469" spans="1:8">
      <c r="A2469" s="90"/>
      <c r="B2469" s="91" t="s">
        <v>1009</v>
      </c>
      <c r="C2469" s="92" t="s">
        <v>224</v>
      </c>
      <c r="D2469" s="93">
        <v>12.04</v>
      </c>
      <c r="E2469" s="94">
        <v>320</v>
      </c>
      <c r="F2469" s="95">
        <f t="shared" ref="F2469:F2475" si="4">D2469*E2469</f>
        <v>3852.7999999999997</v>
      </c>
      <c r="G2469" s="95"/>
      <c r="H2469" s="6"/>
    </row>
    <row r="2470" spans="1:8">
      <c r="A2470" s="90"/>
      <c r="B2470" s="91" t="s">
        <v>1475</v>
      </c>
      <c r="C2470" s="92" t="s">
        <v>224</v>
      </c>
      <c r="D2470" s="93">
        <v>30.7</v>
      </c>
      <c r="E2470" s="94">
        <v>160</v>
      </c>
      <c r="F2470" s="95">
        <f t="shared" si="4"/>
        <v>4912</v>
      </c>
      <c r="G2470" s="95"/>
      <c r="H2470" s="6"/>
    </row>
    <row r="2471" spans="1:8">
      <c r="A2471" s="90"/>
      <c r="B2471" s="91" t="s">
        <v>1476</v>
      </c>
      <c r="C2471" s="92" t="s">
        <v>224</v>
      </c>
      <c r="D2471" s="93">
        <v>68.75</v>
      </c>
      <c r="E2471" s="94">
        <v>45</v>
      </c>
      <c r="F2471" s="95">
        <f t="shared" si="4"/>
        <v>3093.75</v>
      </c>
      <c r="G2471" s="95"/>
      <c r="H2471" s="6"/>
    </row>
    <row r="2472" spans="1:8">
      <c r="A2472" s="90"/>
      <c r="B2472" s="91" t="s">
        <v>1477</v>
      </c>
      <c r="C2472" s="92" t="s">
        <v>40</v>
      </c>
      <c r="D2472" s="93">
        <v>5000</v>
      </c>
      <c r="E2472" s="94">
        <v>1</v>
      </c>
      <c r="F2472" s="95">
        <f t="shared" si="4"/>
        <v>5000</v>
      </c>
      <c r="G2472" s="95"/>
      <c r="H2472" s="6"/>
    </row>
    <row r="2473" spans="1:8">
      <c r="A2473" s="90"/>
      <c r="B2473" s="91" t="s">
        <v>1478</v>
      </c>
      <c r="C2473" s="92" t="s">
        <v>40</v>
      </c>
      <c r="D2473" s="93">
        <v>300</v>
      </c>
      <c r="E2473" s="94">
        <v>1</v>
      </c>
      <c r="F2473" s="95">
        <f t="shared" si="4"/>
        <v>300</v>
      </c>
      <c r="G2473" s="95"/>
      <c r="H2473" s="6"/>
    </row>
    <row r="2474" spans="1:8">
      <c r="A2474" s="90"/>
      <c r="B2474" s="91" t="s">
        <v>1479</v>
      </c>
      <c r="C2474" s="92" t="s">
        <v>40</v>
      </c>
      <c r="D2474" s="93">
        <v>2200</v>
      </c>
      <c r="E2474" s="94">
        <v>1</v>
      </c>
      <c r="F2474" s="95">
        <f t="shared" si="4"/>
        <v>2200</v>
      </c>
      <c r="G2474" s="95"/>
      <c r="H2474" s="6"/>
    </row>
    <row r="2475" spans="1:8">
      <c r="A2475" s="90"/>
      <c r="B2475" s="91" t="s">
        <v>1480</v>
      </c>
      <c r="C2475" s="92" t="s">
        <v>40</v>
      </c>
      <c r="D2475" s="93">
        <v>500</v>
      </c>
      <c r="E2475" s="94">
        <v>1</v>
      </c>
      <c r="F2475" s="95">
        <f t="shared" si="4"/>
        <v>500</v>
      </c>
      <c r="G2475" s="95"/>
      <c r="H2475" s="6"/>
    </row>
  </sheetData>
  <mergeCells count="2">
    <mergeCell ref="A1:G1"/>
    <mergeCell ref="E4:F4"/>
  </mergeCells>
  <pageMargins left="0.75" right="0.75" top="1" bottom="1" header="0.5" footer="0.5"/>
  <pageSetup paperSize="9" scale="63" fitToWidth="0" fitToHeight="0" orientation="landscape" r:id="rId1"/>
  <headerFooter alignWithMargins="0"/>
  <rowBreaks count="1" manualBreakCount="1">
    <brk id="2451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56"/>
  <sheetViews>
    <sheetView showGridLines="0" view="pageBreakPreview" zoomScaleNormal="100" zoomScaleSheetLayoutView="100" workbookViewId="0">
      <selection activeCell="A28" sqref="A28"/>
    </sheetView>
  </sheetViews>
  <sheetFormatPr defaultRowHeight="12.75"/>
  <cols>
    <col min="1" max="1" width="50.42578125" style="8" customWidth="1"/>
    <col min="2" max="2" width="17.42578125" style="8" customWidth="1"/>
    <col min="3" max="3" width="15.140625" style="8" customWidth="1"/>
    <col min="4" max="4" width="40.7109375" style="8" hidden="1" customWidth="1"/>
    <col min="5" max="6" width="9.140625" style="8"/>
    <col min="7" max="7" width="10.5703125" style="8" bestFit="1" customWidth="1"/>
    <col min="8" max="8" width="9.140625" style="8"/>
    <col min="9" max="9" width="10.5703125" style="8" bestFit="1" customWidth="1"/>
    <col min="10" max="16384" width="9.140625" style="8"/>
  </cols>
  <sheetData>
    <row r="1" spans="1:9" ht="17.25" customHeight="1">
      <c r="A1" s="256" t="s">
        <v>2642</v>
      </c>
      <c r="B1" s="257"/>
      <c r="C1" s="258"/>
      <c r="D1" s="25"/>
    </row>
    <row r="2" spans="1:9">
      <c r="A2" s="21" t="s">
        <v>2634</v>
      </c>
      <c r="B2" s="22"/>
      <c r="C2" s="26"/>
      <c r="D2" s="20"/>
    </row>
    <row r="3" spans="1:9">
      <c r="A3" s="21" t="s">
        <v>2633</v>
      </c>
      <c r="B3" s="18" t="s">
        <v>2636</v>
      </c>
      <c r="C3" s="113"/>
      <c r="D3" s="20"/>
    </row>
    <row r="4" spans="1:9">
      <c r="A4" s="102" t="s">
        <v>2635</v>
      </c>
      <c r="B4" s="255" t="s">
        <v>2632</v>
      </c>
      <c r="C4" s="259"/>
      <c r="D4" s="20"/>
    </row>
    <row r="5" spans="1:9" ht="13.5" thickBot="1">
      <c r="A5" s="21" t="s">
        <v>2637</v>
      </c>
      <c r="B5" s="19"/>
      <c r="C5" s="26"/>
      <c r="D5" s="24"/>
    </row>
    <row r="6" spans="1:9" ht="13.5" thickBot="1">
      <c r="A6" s="59"/>
      <c r="B6" s="63"/>
      <c r="C6" s="64"/>
      <c r="D6" s="15"/>
    </row>
    <row r="7" spans="1:9" ht="24" customHeight="1">
      <c r="A7" s="111" t="s">
        <v>1482</v>
      </c>
      <c r="B7" s="112" t="s">
        <v>2628</v>
      </c>
      <c r="C7" s="112" t="s">
        <v>2630</v>
      </c>
      <c r="D7" s="9"/>
    </row>
    <row r="8" spans="1:9">
      <c r="A8" s="103" t="s">
        <v>9</v>
      </c>
      <c r="B8" s="104">
        <f>B9+B13+B17+B55</f>
        <v>1874582.0059100001</v>
      </c>
      <c r="C8" s="104">
        <f>C9+C13+C17+C55</f>
        <v>2413527.6323199999</v>
      </c>
      <c r="D8" s="10" t="s">
        <v>10</v>
      </c>
    </row>
    <row r="9" spans="1:9">
      <c r="A9" s="103" t="s">
        <v>11</v>
      </c>
      <c r="B9" s="104">
        <f>B10+B11+B12</f>
        <v>349061.75</v>
      </c>
      <c r="C9" s="104">
        <f>C10+C11+C12</f>
        <v>455666.79000000004</v>
      </c>
      <c r="D9" s="10" t="s">
        <v>12</v>
      </c>
      <c r="G9" s="153"/>
      <c r="H9" s="22"/>
      <c r="I9" s="153"/>
    </row>
    <row r="10" spans="1:9">
      <c r="A10" s="105" t="s">
        <v>13</v>
      </c>
      <c r="B10" s="106">
        <f>'Orçamento Sintético'!F9</f>
        <v>75664.240000000005</v>
      </c>
      <c r="C10" s="106">
        <f>'Orçamento Sintético'!H9</f>
        <v>98771.670000000013</v>
      </c>
      <c r="D10" s="11" t="s">
        <v>14</v>
      </c>
      <c r="G10" s="22"/>
      <c r="H10" s="22"/>
      <c r="I10" s="153"/>
    </row>
    <row r="11" spans="1:9">
      <c r="A11" s="105" t="s">
        <v>34</v>
      </c>
      <c r="B11" s="106">
        <f>'Orçamento Sintético'!F18</f>
        <v>152716.15999999997</v>
      </c>
      <c r="C11" s="106">
        <f>'Orçamento Sintético'!H18</f>
        <v>199355.68</v>
      </c>
      <c r="D11" s="11" t="s">
        <v>35</v>
      </c>
    </row>
    <row r="12" spans="1:9">
      <c r="A12" s="105" t="s">
        <v>41</v>
      </c>
      <c r="B12" s="106">
        <v>120681.35</v>
      </c>
      <c r="C12" s="106">
        <v>157539.44000000003</v>
      </c>
      <c r="D12" s="11" t="s">
        <v>42</v>
      </c>
    </row>
    <row r="13" spans="1:9">
      <c r="A13" s="103" t="s">
        <v>158</v>
      </c>
      <c r="B13" s="104">
        <f>B14</f>
        <v>452419.96769999992</v>
      </c>
      <c r="C13" s="104">
        <f>C14</f>
        <v>577281.42289999989</v>
      </c>
      <c r="D13" s="10" t="s">
        <v>159</v>
      </c>
    </row>
    <row r="14" spans="1:9">
      <c r="A14" s="105" t="s">
        <v>160</v>
      </c>
      <c r="B14" s="106">
        <f>B15+B16</f>
        <v>452419.96769999992</v>
      </c>
      <c r="C14" s="106">
        <f>C15+C16</f>
        <v>577281.42289999989</v>
      </c>
      <c r="D14" s="11" t="s">
        <v>161</v>
      </c>
    </row>
    <row r="15" spans="1:9">
      <c r="A15" s="107" t="s">
        <v>162</v>
      </c>
      <c r="B15" s="108">
        <f>'Orçamento Sintético'!F82</f>
        <v>313037.80769999995</v>
      </c>
      <c r="C15" s="108">
        <f>'Orçamento Sintético'!H82</f>
        <v>408663.2428999999</v>
      </c>
      <c r="D15" s="14" t="s">
        <v>163</v>
      </c>
    </row>
    <row r="16" spans="1:9">
      <c r="A16" s="107" t="s">
        <v>248</v>
      </c>
      <c r="B16" s="108">
        <v>139382.16</v>
      </c>
      <c r="C16" s="108">
        <v>168618.18</v>
      </c>
      <c r="D16" s="14" t="s">
        <v>249</v>
      </c>
    </row>
    <row r="17" spans="1:4">
      <c r="A17" s="103" t="s">
        <v>260</v>
      </c>
      <c r="B17" s="104">
        <f>B18+B20+B24+B27+B30+B33+B36+B39+B42+B47+B50+B53+B44</f>
        <v>1051105.7382100001</v>
      </c>
      <c r="C17" s="104">
        <f>C18+C20+C24+C27+C30+C33+C36+C39+C42+C47+C50+C53+C44</f>
        <v>1351867.72942</v>
      </c>
      <c r="D17" s="10" t="s">
        <v>261</v>
      </c>
    </row>
    <row r="18" spans="1:4">
      <c r="A18" s="105" t="s">
        <v>262</v>
      </c>
      <c r="B18" s="109">
        <v>15925.224999999999</v>
      </c>
      <c r="C18" s="106">
        <v>20782.615000000002</v>
      </c>
      <c r="D18" s="11" t="s">
        <v>263</v>
      </c>
    </row>
    <row r="19" spans="1:4">
      <c r="A19" s="107" t="s">
        <v>162</v>
      </c>
      <c r="B19" s="110">
        <f>'Orçamento Sintético'!F133</f>
        <v>15925.224999999999</v>
      </c>
      <c r="C19" s="108">
        <f>'Orçamento Sintético'!H133</f>
        <v>20782.615000000002</v>
      </c>
      <c r="D19" s="14" t="s">
        <v>264</v>
      </c>
    </row>
    <row r="20" spans="1:4">
      <c r="A20" s="105" t="s">
        <v>275</v>
      </c>
      <c r="B20" s="109">
        <f>B21+B22+B23</f>
        <v>75234.065000000002</v>
      </c>
      <c r="C20" s="109">
        <f>C21+C22+C23</f>
        <v>95427.18</v>
      </c>
      <c r="D20" s="11" t="s">
        <v>276</v>
      </c>
    </row>
    <row r="21" spans="1:4">
      <c r="A21" s="107" t="s">
        <v>162</v>
      </c>
      <c r="B21" s="110">
        <f>'Orçamento Sintético'!F143</f>
        <v>46167.465000000004</v>
      </c>
      <c r="C21" s="108">
        <f>'Orçamento Sintético'!H143</f>
        <v>60262.409999999996</v>
      </c>
      <c r="D21" s="14" t="s">
        <v>277</v>
      </c>
    </row>
    <row r="22" spans="1:4">
      <c r="A22" s="107" t="s">
        <v>248</v>
      </c>
      <c r="B22" s="108">
        <f>'Orçamento Sintético'!F176</f>
        <v>14200.599999999999</v>
      </c>
      <c r="C22" s="108">
        <v>17179.89</v>
      </c>
      <c r="D22" s="14" t="s">
        <v>329</v>
      </c>
    </row>
    <row r="23" spans="1:4">
      <c r="A23" s="107" t="s">
        <v>359</v>
      </c>
      <c r="B23" s="108">
        <v>14866</v>
      </c>
      <c r="C23" s="108">
        <v>17984.88</v>
      </c>
      <c r="D23" s="14" t="s">
        <v>360</v>
      </c>
    </row>
    <row r="24" spans="1:4">
      <c r="A24" s="105" t="s">
        <v>365</v>
      </c>
      <c r="B24" s="106">
        <f>B25+B26</f>
        <v>64209.905000000006</v>
      </c>
      <c r="C24" s="106">
        <f>C25+C26</f>
        <v>83483.455000000002</v>
      </c>
      <c r="D24" s="11" t="s">
        <v>366</v>
      </c>
    </row>
    <row r="25" spans="1:4">
      <c r="A25" s="107" t="s">
        <v>162</v>
      </c>
      <c r="B25" s="110">
        <f>'Orçamento Sintético'!F196</f>
        <v>60768.395000000004</v>
      </c>
      <c r="C25" s="108">
        <f>'Orçamento Sintético'!H196</f>
        <v>79319.904999999999</v>
      </c>
      <c r="D25" s="14"/>
    </row>
    <row r="26" spans="1:4">
      <c r="A26" s="107" t="s">
        <v>248</v>
      </c>
      <c r="B26" s="108">
        <v>3441.5099999999998</v>
      </c>
      <c r="C26" s="108">
        <v>4163.55</v>
      </c>
      <c r="D26" s="14" t="s">
        <v>388</v>
      </c>
    </row>
    <row r="27" spans="1:4">
      <c r="A27" s="105" t="s">
        <v>394</v>
      </c>
      <c r="B27" s="106">
        <f>B28+B29</f>
        <v>176554.68</v>
      </c>
      <c r="C27" s="106">
        <f>C28+C29</f>
        <v>228479.50000000003</v>
      </c>
      <c r="D27" s="11" t="s">
        <v>395</v>
      </c>
    </row>
    <row r="28" spans="1:4">
      <c r="A28" s="107" t="s">
        <v>162</v>
      </c>
      <c r="B28" s="108">
        <f>'Orçamento Sintético'!F232</f>
        <v>156015.03</v>
      </c>
      <c r="C28" s="108">
        <f>'Orçamento Sintético'!H232</f>
        <v>203630.82000000004</v>
      </c>
      <c r="D28" s="14" t="s">
        <v>396</v>
      </c>
    </row>
    <row r="29" spans="1:4">
      <c r="A29" s="107" t="s">
        <v>248</v>
      </c>
      <c r="B29" s="108">
        <v>20539.650000000001</v>
      </c>
      <c r="C29" s="108">
        <v>24848.68</v>
      </c>
      <c r="D29" s="14" t="s">
        <v>423</v>
      </c>
    </row>
    <row r="30" spans="1:4">
      <c r="A30" s="105" t="s">
        <v>477</v>
      </c>
      <c r="B30" s="106">
        <f>B31+B32</f>
        <v>75079.289999999994</v>
      </c>
      <c r="C30" s="106">
        <f>C31+C32</f>
        <v>97217.340000000011</v>
      </c>
      <c r="D30" s="11" t="s">
        <v>478</v>
      </c>
    </row>
    <row r="31" spans="1:4">
      <c r="A31" s="107" t="s">
        <v>162</v>
      </c>
      <c r="B31" s="108">
        <f>'Orçamento Sintético'!F303</f>
        <v>66866.259999999995</v>
      </c>
      <c r="C31" s="108">
        <f>'Orçamento Sintético'!H303</f>
        <v>87281.060000000012</v>
      </c>
      <c r="D31" s="14" t="s">
        <v>479</v>
      </c>
    </row>
    <row r="32" spans="1:4">
      <c r="A32" s="107" t="s">
        <v>248</v>
      </c>
      <c r="B32" s="108">
        <v>8213.0299999999988</v>
      </c>
      <c r="C32" s="108">
        <v>9936.2800000000007</v>
      </c>
      <c r="D32" s="14" t="s">
        <v>493</v>
      </c>
    </row>
    <row r="33" spans="1:4">
      <c r="A33" s="105" t="s">
        <v>503</v>
      </c>
      <c r="B33" s="106">
        <f>B34+B35</f>
        <v>215801.10000000003</v>
      </c>
      <c r="C33" s="106">
        <f>C34+C35</f>
        <v>280485.96000000002</v>
      </c>
      <c r="D33" s="11" t="s">
        <v>504</v>
      </c>
    </row>
    <row r="34" spans="1:4">
      <c r="A34" s="107" t="s">
        <v>162</v>
      </c>
      <c r="B34" s="108">
        <f>'Orçamento Sintético'!F340</f>
        <v>203161.60000000003</v>
      </c>
      <c r="C34" s="108">
        <f>'Orçamento Sintético'!H340</f>
        <v>265194.65000000002</v>
      </c>
      <c r="D34" s="14" t="s">
        <v>505</v>
      </c>
    </row>
    <row r="35" spans="1:4">
      <c r="A35" s="107" t="s">
        <v>248</v>
      </c>
      <c r="B35" s="108">
        <v>12639.500000000002</v>
      </c>
      <c r="C35" s="108">
        <v>15291.31</v>
      </c>
      <c r="D35" s="14" t="s">
        <v>530</v>
      </c>
    </row>
    <row r="36" spans="1:4">
      <c r="A36" s="105" t="s">
        <v>564</v>
      </c>
      <c r="B36" s="106">
        <f>B37+B38</f>
        <v>4314.8851100000002</v>
      </c>
      <c r="C36" s="106">
        <f>C37+C38</f>
        <v>5567.77862</v>
      </c>
      <c r="D36" s="11" t="s">
        <v>565</v>
      </c>
    </row>
    <row r="37" spans="1:4">
      <c r="A37" s="107" t="s">
        <v>162</v>
      </c>
      <c r="B37" s="108">
        <f>'Orçamento Sintético'!F400</f>
        <v>3636.02511</v>
      </c>
      <c r="C37" s="108">
        <f>'Orçamento Sintético'!H400</f>
        <v>4746.5386200000003</v>
      </c>
      <c r="D37" s="14" t="s">
        <v>566</v>
      </c>
    </row>
    <row r="38" spans="1:4">
      <c r="A38" s="107" t="s">
        <v>248</v>
      </c>
      <c r="B38" s="108">
        <v>678.86</v>
      </c>
      <c r="C38" s="108">
        <v>821.2399999999999</v>
      </c>
      <c r="D38" s="14" t="s">
        <v>579</v>
      </c>
    </row>
    <row r="39" spans="1:4">
      <c r="A39" s="105" t="s">
        <v>607</v>
      </c>
      <c r="B39" s="106">
        <f>B40+B41</f>
        <v>25724.38</v>
      </c>
      <c r="C39" s="106">
        <f>C40+C41</f>
        <v>32205.919999999998</v>
      </c>
      <c r="D39" s="11" t="s">
        <v>608</v>
      </c>
    </row>
    <row r="40" spans="1:4">
      <c r="A40" s="107" t="s">
        <v>162</v>
      </c>
      <c r="B40" s="108">
        <v>11337.38</v>
      </c>
      <c r="C40" s="108">
        <v>14800.55</v>
      </c>
      <c r="D40" s="14" t="s">
        <v>609</v>
      </c>
    </row>
    <row r="41" spans="1:4">
      <c r="A41" s="107" t="s">
        <v>248</v>
      </c>
      <c r="B41" s="108">
        <v>14387.000000000002</v>
      </c>
      <c r="C41" s="108">
        <v>17405.37</v>
      </c>
      <c r="D41" s="14" t="s">
        <v>628</v>
      </c>
    </row>
    <row r="42" spans="1:4">
      <c r="A42" s="105" t="s">
        <v>652</v>
      </c>
      <c r="B42" s="106">
        <f>B43</f>
        <v>6383.7849999999999</v>
      </c>
      <c r="C42" s="106">
        <f>C43</f>
        <v>8333.2649999999994</v>
      </c>
      <c r="D42" s="11" t="s">
        <v>653</v>
      </c>
    </row>
    <row r="43" spans="1:4">
      <c r="A43" s="107" t="s">
        <v>162</v>
      </c>
      <c r="B43" s="108">
        <v>6383.7849999999999</v>
      </c>
      <c r="C43" s="108">
        <v>8333.2649999999994</v>
      </c>
      <c r="D43" s="14" t="s">
        <v>654</v>
      </c>
    </row>
    <row r="44" spans="1:4">
      <c r="A44" s="105" t="s">
        <v>679</v>
      </c>
      <c r="B44" s="106">
        <f>B45+B46</f>
        <v>43031.224999999999</v>
      </c>
      <c r="C44" s="106">
        <f>C45+C46</f>
        <v>56085.219999999994</v>
      </c>
      <c r="D44" s="11" t="s">
        <v>680</v>
      </c>
    </row>
    <row r="45" spans="1:4">
      <c r="A45" s="107" t="s">
        <v>162</v>
      </c>
      <c r="B45" s="108">
        <v>42109.165000000001</v>
      </c>
      <c r="C45" s="108">
        <v>54969.739999999991</v>
      </c>
      <c r="D45" s="14" t="s">
        <v>681</v>
      </c>
    </row>
    <row r="46" spans="1:4">
      <c r="A46" s="107" t="s">
        <v>248</v>
      </c>
      <c r="B46" s="108">
        <v>922.06</v>
      </c>
      <c r="C46" s="108">
        <v>1115.48</v>
      </c>
      <c r="D46" s="14" t="s">
        <v>740</v>
      </c>
    </row>
    <row r="47" spans="1:4">
      <c r="A47" s="105" t="s">
        <v>812</v>
      </c>
      <c r="B47" s="106">
        <f>B48+B49</f>
        <v>81204.429999999993</v>
      </c>
      <c r="C47" s="106">
        <f>C48+C49</f>
        <v>98356.235000000001</v>
      </c>
      <c r="D47" s="11" t="s">
        <v>813</v>
      </c>
    </row>
    <row r="48" spans="1:4">
      <c r="A48" s="107" t="s">
        <v>162</v>
      </c>
      <c r="B48" s="108">
        <f>'Orçamento Sintético'!F594</f>
        <v>1204.43</v>
      </c>
      <c r="C48" s="108">
        <f>'Orçamento Sintético'!H594</f>
        <v>1572.2350000000001</v>
      </c>
      <c r="D48" s="14" t="s">
        <v>814</v>
      </c>
    </row>
    <row r="49" spans="1:4">
      <c r="A49" s="107" t="s">
        <v>359</v>
      </c>
      <c r="B49" s="108">
        <v>80000</v>
      </c>
      <c r="C49" s="108">
        <v>96784</v>
      </c>
      <c r="D49" s="14" t="s">
        <v>822</v>
      </c>
    </row>
    <row r="50" spans="1:4">
      <c r="A50" s="105" t="s">
        <v>826</v>
      </c>
      <c r="B50" s="106">
        <f>B51+B52</f>
        <v>83213.258100000006</v>
      </c>
      <c r="C50" s="106">
        <f>C51+C52</f>
        <v>104684.81080000002</v>
      </c>
      <c r="D50" s="11" t="s">
        <v>827</v>
      </c>
    </row>
    <row r="51" spans="1:4">
      <c r="A51" s="107" t="s">
        <v>162</v>
      </c>
      <c r="B51" s="108">
        <f>'Orçamento Sintético'!F607</f>
        <v>41960.698100000001</v>
      </c>
      <c r="C51" s="108">
        <f>'Orçamento Sintético'!H607</f>
        <v>54778.110800000009</v>
      </c>
      <c r="D51" s="14" t="s">
        <v>828</v>
      </c>
    </row>
    <row r="52" spans="1:4">
      <c r="A52" s="107" t="s">
        <v>248</v>
      </c>
      <c r="B52" s="108">
        <v>41252.559999999998</v>
      </c>
      <c r="C52" s="108">
        <v>49906.700000000012</v>
      </c>
      <c r="D52" s="14" t="s">
        <v>844</v>
      </c>
    </row>
    <row r="53" spans="1:4">
      <c r="A53" s="105" t="s">
        <v>868</v>
      </c>
      <c r="B53" s="106">
        <f>B54</f>
        <v>184429.50999999995</v>
      </c>
      <c r="C53" s="106">
        <f>C54</f>
        <v>240758.44999999995</v>
      </c>
      <c r="D53" s="11" t="s">
        <v>869</v>
      </c>
    </row>
    <row r="54" spans="1:4">
      <c r="A54" s="107" t="s">
        <v>162</v>
      </c>
      <c r="B54" s="108">
        <f>'Orçamento Sintético'!F667</f>
        <v>184429.50999999995</v>
      </c>
      <c r="C54" s="108">
        <f>'Orçamento Sintético'!H667</f>
        <v>240758.44999999995</v>
      </c>
      <c r="D54" s="14" t="s">
        <v>870</v>
      </c>
    </row>
    <row r="55" spans="1:4">
      <c r="A55" s="103" t="s">
        <v>901</v>
      </c>
      <c r="B55" s="104">
        <f>B56</f>
        <v>21994.55</v>
      </c>
      <c r="C55" s="104">
        <f>C56</f>
        <v>28711.69</v>
      </c>
      <c r="D55" s="10" t="s">
        <v>902</v>
      </c>
    </row>
    <row r="56" spans="1:4">
      <c r="A56" s="105" t="s">
        <v>903</v>
      </c>
      <c r="B56" s="106">
        <f>'Orçamento Sintético'!F688</f>
        <v>21994.55</v>
      </c>
      <c r="C56" s="106">
        <f>'Orçamento Sintético'!H688</f>
        <v>28711.69</v>
      </c>
      <c r="D56" s="11" t="s">
        <v>904</v>
      </c>
    </row>
  </sheetData>
  <mergeCells count="2">
    <mergeCell ref="A1:C1"/>
    <mergeCell ref="B4:C4"/>
  </mergeCells>
  <printOptions horizontalCentered="1"/>
  <pageMargins left="0.74803149606299213" right="0.74803149606299213" top="0.78740157480314965" bottom="0.78740157480314965" header="0.39370078740157483" footer="0.39370078740157483"/>
  <pageSetup paperSize="9" scale="92" fitToWidth="0" fitToHeight="0" orientation="portrait" r:id="rId1"/>
  <headerFooter alignWithMargins="0">
    <oddFooter>Página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366"/>
  <sheetViews>
    <sheetView topLeftCell="B235" workbookViewId="0">
      <selection activeCell="F17" sqref="F17"/>
    </sheetView>
  </sheetViews>
  <sheetFormatPr defaultRowHeight="12.75"/>
  <cols>
    <col min="1" max="1" width="15.7109375" style="170" customWidth="1"/>
    <col min="2" max="2" width="130.7109375" style="170" customWidth="1"/>
    <col min="3" max="3" width="8.7109375" style="170" customWidth="1"/>
    <col min="4" max="5" width="10.7109375" style="170" customWidth="1"/>
    <col min="6" max="6" width="12.7109375" style="170" customWidth="1"/>
    <col min="7" max="16384" width="9.140625" style="170"/>
  </cols>
  <sheetData>
    <row r="1" spans="1:6">
      <c r="A1" s="165" t="s">
        <v>2454</v>
      </c>
      <c r="B1" s="166"/>
      <c r="C1" s="167"/>
      <c r="D1" s="190"/>
      <c r="E1" s="191"/>
      <c r="F1" s="191"/>
    </row>
    <row r="2" spans="1:6">
      <c r="A2" s="165" t="s">
        <v>1</v>
      </c>
      <c r="B2" s="166"/>
      <c r="C2" s="167"/>
      <c r="D2" s="190"/>
      <c r="E2" s="191"/>
      <c r="F2" s="191"/>
    </row>
    <row r="3" spans="1:6">
      <c r="A3" s="166" t="s">
        <v>2</v>
      </c>
      <c r="B3" s="166"/>
      <c r="C3" s="167"/>
      <c r="D3" s="190"/>
      <c r="E3" s="191"/>
      <c r="F3" s="191"/>
    </row>
    <row r="4" spans="1:6">
      <c r="A4" s="166" t="s">
        <v>3</v>
      </c>
      <c r="B4" s="166"/>
      <c r="C4" s="167"/>
      <c r="D4" s="190"/>
      <c r="E4" s="191"/>
      <c r="F4" s="191"/>
    </row>
    <row r="5" spans="1:6">
      <c r="A5" s="171" t="s">
        <v>4</v>
      </c>
      <c r="B5" s="172" t="s">
        <v>5</v>
      </c>
      <c r="C5" s="173" t="s">
        <v>1483</v>
      </c>
      <c r="D5" s="192" t="s">
        <v>910</v>
      </c>
      <c r="E5" s="193" t="s">
        <v>8</v>
      </c>
      <c r="F5" s="193" t="s">
        <v>1484</v>
      </c>
    </row>
    <row r="6" spans="1:6">
      <c r="A6" s="194" t="s">
        <v>38</v>
      </c>
      <c r="B6" s="195" t="s">
        <v>110</v>
      </c>
      <c r="C6" s="196" t="s">
        <v>28</v>
      </c>
      <c r="D6" s="197"/>
      <c r="E6" s="198"/>
      <c r="F6" s="198">
        <v>3.56</v>
      </c>
    </row>
    <row r="7" spans="1:6">
      <c r="A7" s="199" t="s">
        <v>1492</v>
      </c>
      <c r="B7" s="200" t="s">
        <v>2455</v>
      </c>
      <c r="C7" s="201" t="s">
        <v>28</v>
      </c>
      <c r="D7" s="202">
        <v>1</v>
      </c>
      <c r="E7" s="203">
        <v>3.56</v>
      </c>
      <c r="F7" s="203">
        <v>3.56</v>
      </c>
    </row>
    <row r="8" spans="1:6">
      <c r="A8" s="194" t="s">
        <v>540</v>
      </c>
      <c r="B8" s="195" t="s">
        <v>606</v>
      </c>
      <c r="C8" s="196" t="s">
        <v>28</v>
      </c>
      <c r="D8" s="197"/>
      <c r="E8" s="198"/>
      <c r="F8" s="198">
        <v>1.1000000000000001</v>
      </c>
    </row>
    <row r="9" spans="1:6">
      <c r="A9" s="199" t="s">
        <v>1493</v>
      </c>
      <c r="B9" s="200" t="s">
        <v>2456</v>
      </c>
      <c r="C9" s="201" t="s">
        <v>28</v>
      </c>
      <c r="D9" s="202">
        <v>1</v>
      </c>
      <c r="E9" s="203">
        <v>1.1000000000000001</v>
      </c>
      <c r="F9" s="203">
        <v>1.1000000000000001</v>
      </c>
    </row>
    <row r="10" spans="1:6">
      <c r="A10" s="194" t="s">
        <v>130</v>
      </c>
      <c r="B10" s="195" t="s">
        <v>205</v>
      </c>
      <c r="C10" s="196" t="s">
        <v>52</v>
      </c>
      <c r="D10" s="197"/>
      <c r="E10" s="198"/>
      <c r="F10" s="198">
        <v>240.76</v>
      </c>
    </row>
    <row r="11" spans="1:6">
      <c r="A11" s="204" t="s">
        <v>2457</v>
      </c>
      <c r="B11" s="205" t="s">
        <v>2458</v>
      </c>
      <c r="C11" s="206" t="s">
        <v>47</v>
      </c>
      <c r="D11" s="207">
        <v>1.4999999999999999E-2</v>
      </c>
      <c r="E11" s="208">
        <v>412.64</v>
      </c>
      <c r="F11" s="208">
        <v>6.1896000000000004</v>
      </c>
    </row>
    <row r="12" spans="1:6">
      <c r="A12" s="204" t="s">
        <v>2459</v>
      </c>
      <c r="B12" s="205" t="s">
        <v>2460</v>
      </c>
      <c r="C12" s="206" t="s">
        <v>224</v>
      </c>
      <c r="D12" s="207">
        <v>0.75</v>
      </c>
      <c r="E12" s="208">
        <v>16.84</v>
      </c>
      <c r="F12" s="208">
        <v>12.63</v>
      </c>
    </row>
    <row r="13" spans="1:6">
      <c r="A13" s="204" t="s">
        <v>2461</v>
      </c>
      <c r="B13" s="205" t="s">
        <v>2462</v>
      </c>
      <c r="C13" s="206" t="s">
        <v>224</v>
      </c>
      <c r="D13" s="207">
        <v>0.75</v>
      </c>
      <c r="E13" s="208">
        <v>12.04</v>
      </c>
      <c r="F13" s="208">
        <v>9.0299999999999994</v>
      </c>
    </row>
    <row r="14" spans="1:6">
      <c r="A14" s="209" t="s">
        <v>1909</v>
      </c>
      <c r="B14" s="210" t="s">
        <v>2463</v>
      </c>
      <c r="C14" s="211" t="s">
        <v>28</v>
      </c>
      <c r="D14" s="212">
        <v>2</v>
      </c>
      <c r="E14" s="213">
        <v>90.11</v>
      </c>
      <c r="F14" s="213">
        <v>180.22</v>
      </c>
    </row>
    <row r="15" spans="1:6">
      <c r="A15" s="204" t="s">
        <v>2464</v>
      </c>
      <c r="B15" s="205" t="s">
        <v>2465</v>
      </c>
      <c r="C15" s="206" t="s">
        <v>1023</v>
      </c>
      <c r="D15" s="207">
        <v>0.3</v>
      </c>
      <c r="E15" s="208">
        <v>108.97</v>
      </c>
      <c r="F15" s="208">
        <v>32.691000000000003</v>
      </c>
    </row>
    <row r="16" spans="1:6">
      <c r="A16" s="194" t="s">
        <v>109</v>
      </c>
      <c r="B16" s="195" t="s">
        <v>39</v>
      </c>
      <c r="C16" s="196" t="s">
        <v>40</v>
      </c>
      <c r="D16" s="197"/>
      <c r="E16" s="198"/>
      <c r="F16" s="198">
        <f>SUM(F17:F21)</f>
        <v>19089.519999999997</v>
      </c>
    </row>
    <row r="17" spans="1:6">
      <c r="A17" s="209" t="s">
        <v>1697</v>
      </c>
      <c r="B17" s="210" t="s">
        <v>2466</v>
      </c>
      <c r="C17" s="211" t="s">
        <v>224</v>
      </c>
      <c r="D17" s="212">
        <v>56</v>
      </c>
      <c r="E17" s="213">
        <v>10.31</v>
      </c>
      <c r="F17" s="213">
        <f>D17*E17</f>
        <v>577.36</v>
      </c>
    </row>
    <row r="18" spans="1:6">
      <c r="A18" s="204" t="s">
        <v>2467</v>
      </c>
      <c r="B18" s="205" t="s">
        <v>2468</v>
      </c>
      <c r="C18" s="206" t="s">
        <v>224</v>
      </c>
      <c r="D18" s="207">
        <v>56</v>
      </c>
      <c r="E18" s="208">
        <v>29.43</v>
      </c>
      <c r="F18" s="213">
        <f>D18*E18</f>
        <v>1648.08</v>
      </c>
    </row>
    <row r="19" spans="1:6">
      <c r="A19" s="204" t="s">
        <v>2469</v>
      </c>
      <c r="B19" s="205" t="s">
        <v>2470</v>
      </c>
      <c r="C19" s="206" t="s">
        <v>224</v>
      </c>
      <c r="D19" s="207">
        <v>160</v>
      </c>
      <c r="E19" s="208">
        <v>46.47</v>
      </c>
      <c r="F19" s="213">
        <f>D19*E19</f>
        <v>7435.2</v>
      </c>
    </row>
    <row r="20" spans="1:6">
      <c r="A20" s="204" t="s">
        <v>2471</v>
      </c>
      <c r="B20" s="205" t="s">
        <v>2472</v>
      </c>
      <c r="C20" s="206" t="s">
        <v>224</v>
      </c>
      <c r="D20" s="207">
        <v>56</v>
      </c>
      <c r="E20" s="208">
        <v>114.83</v>
      </c>
      <c r="F20" s="213">
        <f>D20*E20</f>
        <v>6430.48</v>
      </c>
    </row>
    <row r="21" spans="1:6">
      <c r="A21" s="204" t="s">
        <v>2473</v>
      </c>
      <c r="B21" s="205" t="s">
        <v>2474</v>
      </c>
      <c r="C21" s="206" t="s">
        <v>224</v>
      </c>
      <c r="D21" s="207">
        <v>160</v>
      </c>
      <c r="E21" s="208">
        <v>18.739999999999998</v>
      </c>
      <c r="F21" s="213">
        <f>D21*E21</f>
        <v>2998.3999999999996</v>
      </c>
    </row>
    <row r="22" spans="1:6">
      <c r="A22" s="194" t="s">
        <v>435</v>
      </c>
      <c r="B22" s="195" t="s">
        <v>356</v>
      </c>
      <c r="C22" s="196" t="s">
        <v>28</v>
      </c>
      <c r="D22" s="197"/>
      <c r="E22" s="198"/>
      <c r="F22" s="198">
        <v>15.88</v>
      </c>
    </row>
    <row r="23" spans="1:6">
      <c r="A23" s="199" t="s">
        <v>1496</v>
      </c>
      <c r="B23" s="200" t="s">
        <v>2475</v>
      </c>
      <c r="C23" s="201" t="s">
        <v>28</v>
      </c>
      <c r="D23" s="202">
        <v>1</v>
      </c>
      <c r="E23" s="203">
        <v>15.88</v>
      </c>
      <c r="F23" s="203">
        <v>15.88</v>
      </c>
    </row>
    <row r="24" spans="1:6">
      <c r="A24" s="194" t="s">
        <v>427</v>
      </c>
      <c r="B24" s="195" t="s">
        <v>426</v>
      </c>
      <c r="C24" s="196" t="s">
        <v>28</v>
      </c>
      <c r="D24" s="197"/>
      <c r="E24" s="198"/>
      <c r="F24" s="198">
        <v>30.11</v>
      </c>
    </row>
    <row r="25" spans="1:6">
      <c r="A25" s="199" t="s">
        <v>1497</v>
      </c>
      <c r="B25" s="200" t="s">
        <v>2476</v>
      </c>
      <c r="C25" s="201" t="s">
        <v>28</v>
      </c>
      <c r="D25" s="202">
        <v>1</v>
      </c>
      <c r="E25" s="203">
        <v>30.11</v>
      </c>
      <c r="F25" s="203">
        <v>30.11</v>
      </c>
    </row>
    <row r="26" spans="1:6">
      <c r="A26" s="194" t="s">
        <v>117</v>
      </c>
      <c r="B26" s="195" t="s">
        <v>381</v>
      </c>
      <c r="C26" s="196" t="s">
        <v>28</v>
      </c>
      <c r="D26" s="197"/>
      <c r="E26" s="198"/>
      <c r="F26" s="198">
        <v>1328.88</v>
      </c>
    </row>
    <row r="27" spans="1:6">
      <c r="A27" s="204" t="s">
        <v>2459</v>
      </c>
      <c r="B27" s="205" t="s">
        <v>2460</v>
      </c>
      <c r="C27" s="206" t="s">
        <v>224</v>
      </c>
      <c r="D27" s="207">
        <v>8</v>
      </c>
      <c r="E27" s="208">
        <v>16.84</v>
      </c>
      <c r="F27" s="208">
        <v>134.72</v>
      </c>
    </row>
    <row r="28" spans="1:6">
      <c r="A28" s="204" t="s">
        <v>2477</v>
      </c>
      <c r="B28" s="205" t="s">
        <v>2478</v>
      </c>
      <c r="C28" s="206" t="s">
        <v>224</v>
      </c>
      <c r="D28" s="207">
        <v>8</v>
      </c>
      <c r="E28" s="208">
        <v>13.02</v>
      </c>
      <c r="F28" s="208">
        <v>104.16</v>
      </c>
    </row>
    <row r="29" spans="1:6">
      <c r="A29" s="199" t="s">
        <v>1504</v>
      </c>
      <c r="B29" s="200" t="s">
        <v>2479</v>
      </c>
      <c r="C29" s="201" t="s">
        <v>28</v>
      </c>
      <c r="D29" s="202">
        <v>1</v>
      </c>
      <c r="E29" s="203">
        <v>1090</v>
      </c>
      <c r="F29" s="203">
        <v>1090</v>
      </c>
    </row>
    <row r="30" spans="1:6">
      <c r="A30" s="194" t="s">
        <v>146</v>
      </c>
      <c r="B30" s="195" t="s">
        <v>404</v>
      </c>
      <c r="C30" s="196" t="s">
        <v>52</v>
      </c>
      <c r="D30" s="197"/>
      <c r="E30" s="198"/>
      <c r="F30" s="198">
        <v>3.61</v>
      </c>
    </row>
    <row r="31" spans="1:6">
      <c r="A31" s="204" t="s">
        <v>2461</v>
      </c>
      <c r="B31" s="205" t="s">
        <v>2462</v>
      </c>
      <c r="C31" s="206" t="s">
        <v>224</v>
      </c>
      <c r="D31" s="207">
        <v>0.16</v>
      </c>
      <c r="E31" s="208">
        <v>12.04</v>
      </c>
      <c r="F31" s="208">
        <v>1.9263999999999999</v>
      </c>
    </row>
    <row r="32" spans="1:6">
      <c r="A32" s="204" t="s">
        <v>2480</v>
      </c>
      <c r="B32" s="205" t="s">
        <v>2481</v>
      </c>
      <c r="C32" s="206" t="s">
        <v>224</v>
      </c>
      <c r="D32" s="207">
        <v>0.08</v>
      </c>
      <c r="E32" s="208">
        <v>21.08</v>
      </c>
      <c r="F32" s="208">
        <v>1.6863999999999999</v>
      </c>
    </row>
    <row r="33" spans="1:6">
      <c r="A33" s="194" t="s">
        <v>526</v>
      </c>
      <c r="B33" s="195" t="s">
        <v>839</v>
      </c>
      <c r="C33" s="196" t="s">
        <v>52</v>
      </c>
      <c r="D33" s="197"/>
      <c r="E33" s="198"/>
      <c r="F33" s="198">
        <v>4.28</v>
      </c>
    </row>
    <row r="34" spans="1:6">
      <c r="A34" s="204" t="s">
        <v>2461</v>
      </c>
      <c r="B34" s="205" t="s">
        <v>2462</v>
      </c>
      <c r="C34" s="206" t="s">
        <v>224</v>
      </c>
      <c r="D34" s="207">
        <v>0.18</v>
      </c>
      <c r="E34" s="208">
        <v>12.04</v>
      </c>
      <c r="F34" s="208">
        <v>2.1671999999999998</v>
      </c>
    </row>
    <row r="35" spans="1:6">
      <c r="A35" s="204" t="s">
        <v>2480</v>
      </c>
      <c r="B35" s="205" t="s">
        <v>2481</v>
      </c>
      <c r="C35" s="206" t="s">
        <v>224</v>
      </c>
      <c r="D35" s="207">
        <v>0.1</v>
      </c>
      <c r="E35" s="208">
        <v>21.08</v>
      </c>
      <c r="F35" s="208">
        <v>2.1080000000000001</v>
      </c>
    </row>
    <row r="36" spans="1:6">
      <c r="A36" s="194" t="s">
        <v>139</v>
      </c>
      <c r="B36" s="195" t="s">
        <v>157</v>
      </c>
      <c r="C36" s="196" t="s">
        <v>28</v>
      </c>
      <c r="D36" s="197"/>
      <c r="E36" s="198"/>
      <c r="F36" s="198">
        <v>25</v>
      </c>
    </row>
    <row r="37" spans="1:6">
      <c r="A37" s="199" t="s">
        <v>1561</v>
      </c>
      <c r="B37" s="200" t="s">
        <v>2482</v>
      </c>
      <c r="C37" s="201" t="s">
        <v>28</v>
      </c>
      <c r="D37" s="202">
        <v>1</v>
      </c>
      <c r="E37" s="203">
        <v>25</v>
      </c>
      <c r="F37" s="203">
        <v>25</v>
      </c>
    </row>
    <row r="38" spans="1:6">
      <c r="A38" s="194" t="s">
        <v>413</v>
      </c>
      <c r="B38" s="195" t="s">
        <v>142</v>
      </c>
      <c r="C38" s="196" t="s">
        <v>28</v>
      </c>
      <c r="D38" s="197"/>
      <c r="E38" s="198"/>
      <c r="F38" s="198">
        <v>5.72</v>
      </c>
    </row>
    <row r="39" spans="1:6">
      <c r="A39" s="199" t="s">
        <v>1499</v>
      </c>
      <c r="B39" s="200" t="s">
        <v>2483</v>
      </c>
      <c r="C39" s="201" t="s">
        <v>28</v>
      </c>
      <c r="D39" s="202">
        <v>1</v>
      </c>
      <c r="E39" s="203">
        <v>5.72</v>
      </c>
      <c r="F39" s="203">
        <v>5.72</v>
      </c>
    </row>
    <row r="40" spans="1:6">
      <c r="A40" s="194" t="s">
        <v>887</v>
      </c>
      <c r="B40" s="195" t="s">
        <v>2777</v>
      </c>
      <c r="C40" s="196" t="s">
        <v>28</v>
      </c>
      <c r="D40" s="197"/>
      <c r="E40" s="198"/>
      <c r="F40" s="198">
        <v>9.25</v>
      </c>
    </row>
    <row r="41" spans="1:6">
      <c r="A41" s="199" t="s">
        <v>1500</v>
      </c>
      <c r="B41" s="200" t="s">
        <v>2936</v>
      </c>
      <c r="C41" s="201" t="s">
        <v>28</v>
      </c>
      <c r="D41" s="202">
        <v>1</v>
      </c>
      <c r="E41" s="203">
        <v>9.25</v>
      </c>
      <c r="F41" s="203">
        <v>9.25</v>
      </c>
    </row>
    <row r="42" spans="1:6">
      <c r="A42" s="194" t="s">
        <v>148</v>
      </c>
      <c r="B42" s="195" t="s">
        <v>155</v>
      </c>
      <c r="C42" s="196" t="s">
        <v>28</v>
      </c>
      <c r="D42" s="197"/>
      <c r="E42" s="198"/>
      <c r="F42" s="198">
        <v>15.74</v>
      </c>
    </row>
    <row r="43" spans="1:6">
      <c r="A43" s="199" t="s">
        <v>1583</v>
      </c>
      <c r="B43" s="200" t="s">
        <v>2484</v>
      </c>
      <c r="C43" s="201" t="s">
        <v>28</v>
      </c>
      <c r="D43" s="202">
        <v>1</v>
      </c>
      <c r="E43" s="203">
        <v>15.74</v>
      </c>
      <c r="F43" s="203">
        <v>15.74</v>
      </c>
    </row>
    <row r="44" spans="1:6">
      <c r="A44" s="194" t="s">
        <v>134</v>
      </c>
      <c r="B44" s="195" t="s">
        <v>890</v>
      </c>
      <c r="C44" s="196" t="s">
        <v>28</v>
      </c>
      <c r="D44" s="197"/>
      <c r="E44" s="198"/>
      <c r="F44" s="198">
        <v>4190.3599999999997</v>
      </c>
    </row>
    <row r="45" spans="1:6">
      <c r="A45" s="204" t="s">
        <v>184</v>
      </c>
      <c r="B45" s="205" t="s">
        <v>2485</v>
      </c>
      <c r="C45" s="206" t="s">
        <v>47</v>
      </c>
      <c r="D45" s="207">
        <v>7.5</v>
      </c>
      <c r="E45" s="208">
        <v>17.690000000000001</v>
      </c>
      <c r="F45" s="208">
        <v>132.67500000000001</v>
      </c>
    </row>
    <row r="46" spans="1:6">
      <c r="A46" s="204" t="s">
        <v>323</v>
      </c>
      <c r="B46" s="205" t="s">
        <v>2486</v>
      </c>
      <c r="C46" s="206" t="s">
        <v>19</v>
      </c>
      <c r="D46" s="207">
        <v>11.5</v>
      </c>
      <c r="E46" s="208">
        <v>3.58</v>
      </c>
      <c r="F46" s="208">
        <v>41.17</v>
      </c>
    </row>
    <row r="47" spans="1:6">
      <c r="A47" s="204" t="s">
        <v>176</v>
      </c>
      <c r="B47" s="205" t="s">
        <v>2487</v>
      </c>
      <c r="C47" s="206" t="s">
        <v>47</v>
      </c>
      <c r="D47" s="207">
        <v>13</v>
      </c>
      <c r="E47" s="208">
        <v>47.63</v>
      </c>
      <c r="F47" s="208">
        <v>619.19000000000005</v>
      </c>
    </row>
    <row r="48" spans="1:6">
      <c r="A48" s="204" t="s">
        <v>186</v>
      </c>
      <c r="B48" s="205" t="s">
        <v>2488</v>
      </c>
      <c r="C48" s="206" t="s">
        <v>47</v>
      </c>
      <c r="D48" s="207">
        <v>7</v>
      </c>
      <c r="E48" s="208">
        <v>1.45</v>
      </c>
      <c r="F48" s="208">
        <v>10.15</v>
      </c>
    </row>
    <row r="49" spans="1:6">
      <c r="A49" s="204" t="s">
        <v>2489</v>
      </c>
      <c r="B49" s="205" t="s">
        <v>2490</v>
      </c>
      <c r="C49" s="206" t="s">
        <v>1461</v>
      </c>
      <c r="D49" s="207">
        <v>35.5</v>
      </c>
      <c r="E49" s="208">
        <v>1.44</v>
      </c>
      <c r="F49" s="208">
        <v>51.12</v>
      </c>
    </row>
    <row r="50" spans="1:6">
      <c r="A50" s="204" t="s">
        <v>190</v>
      </c>
      <c r="B50" s="205" t="s">
        <v>2491</v>
      </c>
      <c r="C50" s="206" t="s">
        <v>47</v>
      </c>
      <c r="D50" s="207">
        <v>7</v>
      </c>
      <c r="E50" s="208">
        <v>0.75</v>
      </c>
      <c r="F50" s="208">
        <v>5.25</v>
      </c>
    </row>
    <row r="51" spans="1:6">
      <c r="A51" s="204" t="s">
        <v>507</v>
      </c>
      <c r="B51" s="205" t="s">
        <v>2492</v>
      </c>
      <c r="C51" s="206" t="s">
        <v>19</v>
      </c>
      <c r="D51" s="207">
        <v>11.5</v>
      </c>
      <c r="E51" s="208">
        <v>96.04</v>
      </c>
      <c r="F51" s="208">
        <v>1104.46</v>
      </c>
    </row>
    <row r="52" spans="1:6">
      <c r="A52" s="204" t="s">
        <v>294</v>
      </c>
      <c r="B52" s="205" t="s">
        <v>2493</v>
      </c>
      <c r="C52" s="206" t="s">
        <v>19</v>
      </c>
      <c r="D52" s="207">
        <v>20</v>
      </c>
      <c r="E52" s="208">
        <v>44.31</v>
      </c>
      <c r="F52" s="208">
        <v>886.2</v>
      </c>
    </row>
    <row r="53" spans="1:6">
      <c r="A53" s="204" t="s">
        <v>2494</v>
      </c>
      <c r="B53" s="205" t="s">
        <v>2495</v>
      </c>
      <c r="C53" s="206" t="s">
        <v>47</v>
      </c>
      <c r="D53" s="207">
        <v>2</v>
      </c>
      <c r="E53" s="208">
        <v>244.81</v>
      </c>
      <c r="F53" s="208">
        <v>489.62</v>
      </c>
    </row>
    <row r="54" spans="1:6">
      <c r="A54" s="204" t="s">
        <v>816</v>
      </c>
      <c r="B54" s="205" t="s">
        <v>2496</v>
      </c>
      <c r="C54" s="206" t="s">
        <v>28</v>
      </c>
      <c r="D54" s="207">
        <v>2</v>
      </c>
      <c r="E54" s="208">
        <v>425.26</v>
      </c>
      <c r="F54" s="208">
        <v>850.52</v>
      </c>
    </row>
    <row r="55" spans="1:6">
      <c r="A55" s="194" t="s">
        <v>415</v>
      </c>
      <c r="B55" s="195" t="s">
        <v>422</v>
      </c>
      <c r="C55" s="196" t="s">
        <v>28</v>
      </c>
      <c r="D55" s="197"/>
      <c r="E55" s="198"/>
      <c r="F55" s="198">
        <v>6261.9</v>
      </c>
    </row>
    <row r="56" spans="1:6">
      <c r="A56" s="204" t="s">
        <v>2461</v>
      </c>
      <c r="B56" s="205" t="s">
        <v>2462</v>
      </c>
      <c r="C56" s="206" t="s">
        <v>224</v>
      </c>
      <c r="D56" s="207">
        <v>8</v>
      </c>
      <c r="E56" s="208">
        <v>12.04</v>
      </c>
      <c r="F56" s="208">
        <v>96.32</v>
      </c>
    </row>
    <row r="57" spans="1:6">
      <c r="A57" s="204" t="s">
        <v>2497</v>
      </c>
      <c r="B57" s="205" t="s">
        <v>2498</v>
      </c>
      <c r="C57" s="206" t="s">
        <v>224</v>
      </c>
      <c r="D57" s="207">
        <v>8</v>
      </c>
      <c r="E57" s="208">
        <v>15.96</v>
      </c>
      <c r="F57" s="208">
        <v>127.68</v>
      </c>
    </row>
    <row r="58" spans="1:6">
      <c r="A58" s="199" t="s">
        <v>1502</v>
      </c>
      <c r="B58" s="200" t="s">
        <v>2499</v>
      </c>
      <c r="C58" s="201" t="s">
        <v>28</v>
      </c>
      <c r="D58" s="202">
        <v>1</v>
      </c>
      <c r="E58" s="203">
        <v>6037.9</v>
      </c>
      <c r="F58" s="203">
        <v>6037.9</v>
      </c>
    </row>
    <row r="59" spans="1:6">
      <c r="A59" s="194" t="s">
        <v>143</v>
      </c>
      <c r="B59" s="195" t="s">
        <v>888</v>
      </c>
      <c r="C59" s="196" t="s">
        <v>52</v>
      </c>
      <c r="D59" s="197"/>
      <c r="E59" s="198"/>
      <c r="F59" s="198">
        <v>46.51</v>
      </c>
    </row>
    <row r="60" spans="1:6">
      <c r="A60" s="209" t="s">
        <v>1644</v>
      </c>
      <c r="B60" s="210" t="s">
        <v>2500</v>
      </c>
      <c r="C60" s="211" t="s">
        <v>1059</v>
      </c>
      <c r="D60" s="212">
        <v>1.1000000000000001E-3</v>
      </c>
      <c r="E60" s="213">
        <v>60</v>
      </c>
      <c r="F60" s="213">
        <v>6.6000000000000003E-2</v>
      </c>
    </row>
    <row r="61" spans="1:6">
      <c r="A61" s="209" t="s">
        <v>1646</v>
      </c>
      <c r="B61" s="210" t="s">
        <v>2501</v>
      </c>
      <c r="C61" s="211" t="s">
        <v>1007</v>
      </c>
      <c r="D61" s="212">
        <v>0.11</v>
      </c>
      <c r="E61" s="213">
        <v>0.35</v>
      </c>
      <c r="F61" s="213">
        <v>3.85E-2</v>
      </c>
    </row>
    <row r="62" spans="1:6">
      <c r="A62" s="209" t="s">
        <v>1724</v>
      </c>
      <c r="B62" s="210" t="s">
        <v>2502</v>
      </c>
      <c r="C62" s="211" t="s">
        <v>254</v>
      </c>
      <c r="D62" s="212">
        <v>1.05</v>
      </c>
      <c r="E62" s="213">
        <v>20.74</v>
      </c>
      <c r="F62" s="213">
        <v>21.777000000000001</v>
      </c>
    </row>
    <row r="63" spans="1:6">
      <c r="A63" s="204" t="s">
        <v>2459</v>
      </c>
      <c r="B63" s="205" t="s">
        <v>2460</v>
      </c>
      <c r="C63" s="206" t="s">
        <v>224</v>
      </c>
      <c r="D63" s="207">
        <v>0.4</v>
      </c>
      <c r="E63" s="208">
        <v>16.84</v>
      </c>
      <c r="F63" s="208">
        <v>6.7359999999999998</v>
      </c>
    </row>
    <row r="64" spans="1:6">
      <c r="A64" s="204" t="s">
        <v>2461</v>
      </c>
      <c r="B64" s="205" t="s">
        <v>2462</v>
      </c>
      <c r="C64" s="206" t="s">
        <v>224</v>
      </c>
      <c r="D64" s="207">
        <v>1.4859</v>
      </c>
      <c r="E64" s="208">
        <v>12.04</v>
      </c>
      <c r="F64" s="208">
        <v>17.890236000000002</v>
      </c>
    </row>
    <row r="65" spans="1:6">
      <c r="A65" s="194" t="s">
        <v>528</v>
      </c>
      <c r="B65" s="195" t="s">
        <v>892</v>
      </c>
      <c r="C65" s="196" t="s">
        <v>52</v>
      </c>
      <c r="D65" s="197"/>
      <c r="E65" s="198"/>
      <c r="F65" s="198">
        <v>154.65</v>
      </c>
    </row>
    <row r="66" spans="1:6">
      <c r="A66" s="204" t="s">
        <v>2494</v>
      </c>
      <c r="B66" s="205" t="s">
        <v>2495</v>
      </c>
      <c r="C66" s="206" t="s">
        <v>47</v>
      </c>
      <c r="D66" s="207">
        <v>0.1</v>
      </c>
      <c r="E66" s="208">
        <v>244.81</v>
      </c>
      <c r="F66" s="208">
        <v>24.481000000000002</v>
      </c>
    </row>
    <row r="67" spans="1:6">
      <c r="A67" s="204" t="s">
        <v>2503</v>
      </c>
      <c r="B67" s="205" t="s">
        <v>2504</v>
      </c>
      <c r="C67" s="206" t="s">
        <v>19</v>
      </c>
      <c r="D67" s="207">
        <v>1.45</v>
      </c>
      <c r="E67" s="208">
        <v>62.7</v>
      </c>
      <c r="F67" s="208">
        <v>90.915000000000006</v>
      </c>
    </row>
    <row r="68" spans="1:6">
      <c r="A68" s="204" t="s">
        <v>176</v>
      </c>
      <c r="B68" s="205" t="s">
        <v>2487</v>
      </c>
      <c r="C68" s="206" t="s">
        <v>47</v>
      </c>
      <c r="D68" s="207">
        <v>0.5</v>
      </c>
      <c r="E68" s="208">
        <v>47.63</v>
      </c>
      <c r="F68" s="208">
        <v>23.815000000000001</v>
      </c>
    </row>
    <row r="69" spans="1:6">
      <c r="A69" s="204" t="s">
        <v>568</v>
      </c>
      <c r="B69" s="205" t="s">
        <v>2505</v>
      </c>
      <c r="C69" s="206" t="s">
        <v>47</v>
      </c>
      <c r="D69" s="207">
        <v>0.1</v>
      </c>
      <c r="E69" s="208">
        <v>154.41999999999999</v>
      </c>
      <c r="F69" s="208">
        <v>15.442</v>
      </c>
    </row>
    <row r="70" spans="1:6">
      <c r="A70" s="194" t="s">
        <v>115</v>
      </c>
      <c r="B70" s="195" t="s">
        <v>383</v>
      </c>
      <c r="C70" s="196" t="s">
        <v>28</v>
      </c>
      <c r="D70" s="197"/>
      <c r="E70" s="198"/>
      <c r="F70" s="198">
        <v>1140.52</v>
      </c>
    </row>
    <row r="71" spans="1:6">
      <c r="A71" s="204" t="s">
        <v>2461</v>
      </c>
      <c r="B71" s="205" t="s">
        <v>2462</v>
      </c>
      <c r="C71" s="206" t="s">
        <v>224</v>
      </c>
      <c r="D71" s="207">
        <v>4</v>
      </c>
      <c r="E71" s="208">
        <v>12.04</v>
      </c>
      <c r="F71" s="208">
        <v>48.16</v>
      </c>
    </row>
    <row r="72" spans="1:6">
      <c r="A72" s="204" t="s">
        <v>2459</v>
      </c>
      <c r="B72" s="205" t="s">
        <v>2460</v>
      </c>
      <c r="C72" s="206" t="s">
        <v>224</v>
      </c>
      <c r="D72" s="207">
        <v>4</v>
      </c>
      <c r="E72" s="208">
        <v>16.84</v>
      </c>
      <c r="F72" s="208">
        <v>67.36</v>
      </c>
    </row>
    <row r="73" spans="1:6">
      <c r="A73" s="199" t="s">
        <v>1506</v>
      </c>
      <c r="B73" s="200" t="s">
        <v>2506</v>
      </c>
      <c r="C73" s="201" t="s">
        <v>28</v>
      </c>
      <c r="D73" s="202">
        <v>1</v>
      </c>
      <c r="E73" s="203">
        <v>1025</v>
      </c>
      <c r="F73" s="203">
        <v>1025</v>
      </c>
    </row>
    <row r="74" spans="1:6">
      <c r="A74" s="194" t="s">
        <v>327</v>
      </c>
      <c r="B74" s="195" t="s">
        <v>151</v>
      </c>
      <c r="C74" s="196" t="s">
        <v>28</v>
      </c>
      <c r="D74" s="197"/>
      <c r="E74" s="198"/>
      <c r="F74" s="198">
        <v>14.49</v>
      </c>
    </row>
    <row r="75" spans="1:6">
      <c r="A75" s="199" t="s">
        <v>1508</v>
      </c>
      <c r="B75" s="200" t="s">
        <v>2507</v>
      </c>
      <c r="C75" s="201" t="s">
        <v>28</v>
      </c>
      <c r="D75" s="202">
        <v>1</v>
      </c>
      <c r="E75" s="203">
        <v>14.49</v>
      </c>
      <c r="F75" s="203">
        <v>14.49</v>
      </c>
    </row>
    <row r="76" spans="1:6">
      <c r="A76" s="194" t="s">
        <v>325</v>
      </c>
      <c r="B76" s="195" t="s">
        <v>114</v>
      </c>
      <c r="C76" s="196" t="s">
        <v>28</v>
      </c>
      <c r="D76" s="197"/>
      <c r="E76" s="198"/>
      <c r="F76" s="198">
        <v>3.96</v>
      </c>
    </row>
    <row r="77" spans="1:6">
      <c r="A77" s="199" t="s">
        <v>1509</v>
      </c>
      <c r="B77" s="200" t="s">
        <v>2508</v>
      </c>
      <c r="C77" s="201" t="s">
        <v>28</v>
      </c>
      <c r="D77" s="202">
        <v>1</v>
      </c>
      <c r="E77" s="203">
        <v>3.96</v>
      </c>
      <c r="F77" s="203">
        <v>3.96</v>
      </c>
    </row>
    <row r="78" spans="1:6">
      <c r="A78" s="194" t="s">
        <v>824</v>
      </c>
      <c r="B78" s="195" t="s">
        <v>364</v>
      </c>
      <c r="C78" s="196" t="s">
        <v>28</v>
      </c>
      <c r="D78" s="197"/>
      <c r="E78" s="198"/>
      <c r="F78" s="198">
        <v>7433</v>
      </c>
    </row>
    <row r="79" spans="1:6">
      <c r="A79" s="199" t="s">
        <v>1510</v>
      </c>
      <c r="B79" s="200" t="s">
        <v>2509</v>
      </c>
      <c r="C79" s="201" t="s">
        <v>28</v>
      </c>
      <c r="D79" s="202">
        <v>1</v>
      </c>
      <c r="E79" s="203">
        <v>6733</v>
      </c>
      <c r="F79" s="203">
        <v>6733</v>
      </c>
    </row>
    <row r="80" spans="1:6">
      <c r="A80" s="199" t="s">
        <v>1562</v>
      </c>
      <c r="B80" s="200" t="s">
        <v>2510</v>
      </c>
      <c r="C80" s="201" t="s">
        <v>33</v>
      </c>
      <c r="D80" s="202">
        <v>200</v>
      </c>
      <c r="E80" s="203">
        <v>3.5</v>
      </c>
      <c r="F80" s="203">
        <v>700</v>
      </c>
    </row>
    <row r="81" spans="1:6">
      <c r="A81" s="194" t="s">
        <v>347</v>
      </c>
      <c r="B81" s="195" t="s">
        <v>452</v>
      </c>
      <c r="C81" s="196" t="s">
        <v>28</v>
      </c>
      <c r="D81" s="197"/>
      <c r="E81" s="198"/>
      <c r="F81" s="198">
        <v>623.41999999999996</v>
      </c>
    </row>
    <row r="82" spans="1:6">
      <c r="A82" s="199" t="s">
        <v>1511</v>
      </c>
      <c r="B82" s="200" t="s">
        <v>2511</v>
      </c>
      <c r="C82" s="201" t="s">
        <v>28</v>
      </c>
      <c r="D82" s="202">
        <v>1</v>
      </c>
      <c r="E82" s="203">
        <v>623.41999999999996</v>
      </c>
      <c r="F82" s="203">
        <v>623.41999999999996</v>
      </c>
    </row>
    <row r="83" spans="1:6">
      <c r="A83" s="194" t="s">
        <v>457</v>
      </c>
      <c r="B83" s="195" t="s">
        <v>849</v>
      </c>
      <c r="C83" s="196" t="s">
        <v>28</v>
      </c>
      <c r="D83" s="197"/>
      <c r="E83" s="198"/>
      <c r="F83" s="198">
        <v>147.79</v>
      </c>
    </row>
    <row r="84" spans="1:6">
      <c r="A84" s="199" t="s">
        <v>1512</v>
      </c>
      <c r="B84" s="200" t="s">
        <v>2512</v>
      </c>
      <c r="C84" s="201" t="s">
        <v>28</v>
      </c>
      <c r="D84" s="202">
        <v>1</v>
      </c>
      <c r="E84" s="203">
        <v>147.79</v>
      </c>
      <c r="F84" s="203">
        <v>147.79</v>
      </c>
    </row>
    <row r="85" spans="1:6">
      <c r="A85" s="194" t="s">
        <v>339</v>
      </c>
      <c r="B85" s="195" t="s">
        <v>450</v>
      </c>
      <c r="C85" s="196" t="s">
        <v>28</v>
      </c>
      <c r="D85" s="197"/>
      <c r="E85" s="198"/>
      <c r="F85" s="198">
        <v>221.1</v>
      </c>
    </row>
    <row r="86" spans="1:6">
      <c r="A86" s="199" t="s">
        <v>1513</v>
      </c>
      <c r="B86" s="200" t="s">
        <v>2513</v>
      </c>
      <c r="C86" s="201" t="s">
        <v>28</v>
      </c>
      <c r="D86" s="202">
        <v>1</v>
      </c>
      <c r="E86" s="203">
        <v>221.1</v>
      </c>
      <c r="F86" s="203">
        <v>221.1</v>
      </c>
    </row>
    <row r="87" spans="1:6">
      <c r="A87" s="194" t="s">
        <v>475</v>
      </c>
      <c r="B87" s="195" t="s">
        <v>851</v>
      </c>
      <c r="C87" s="196" t="s">
        <v>28</v>
      </c>
      <c r="D87" s="197"/>
      <c r="E87" s="198"/>
      <c r="F87" s="198">
        <v>152.36000000000001</v>
      </c>
    </row>
    <row r="88" spans="1:6">
      <c r="A88" s="199" t="s">
        <v>1516</v>
      </c>
      <c r="B88" s="200" t="s">
        <v>2514</v>
      </c>
      <c r="C88" s="201" t="s">
        <v>28</v>
      </c>
      <c r="D88" s="202">
        <v>1</v>
      </c>
      <c r="E88" s="203">
        <v>152.36000000000001</v>
      </c>
      <c r="F88" s="203">
        <v>152.36000000000001</v>
      </c>
    </row>
    <row r="89" spans="1:6">
      <c r="A89" s="194" t="s">
        <v>351</v>
      </c>
      <c r="B89" s="195" t="s">
        <v>442</v>
      </c>
      <c r="C89" s="196" t="s">
        <v>28</v>
      </c>
      <c r="D89" s="197"/>
      <c r="E89" s="198"/>
      <c r="F89" s="198">
        <v>274.61</v>
      </c>
    </row>
    <row r="90" spans="1:6">
      <c r="A90" s="199" t="s">
        <v>1517</v>
      </c>
      <c r="B90" s="200" t="s">
        <v>2515</v>
      </c>
      <c r="C90" s="201" t="s">
        <v>28</v>
      </c>
      <c r="D90" s="202">
        <v>1</v>
      </c>
      <c r="E90" s="203">
        <v>274.61</v>
      </c>
      <c r="F90" s="203">
        <v>274.61</v>
      </c>
    </row>
    <row r="91" spans="1:6">
      <c r="A91" s="194" t="s">
        <v>550</v>
      </c>
      <c r="B91" s="195" t="s">
        <v>334</v>
      </c>
      <c r="C91" s="196" t="s">
        <v>28</v>
      </c>
      <c r="D91" s="197"/>
      <c r="E91" s="198"/>
      <c r="F91" s="198">
        <v>179.46</v>
      </c>
    </row>
    <row r="92" spans="1:6">
      <c r="A92" s="199" t="s">
        <v>1514</v>
      </c>
      <c r="B92" s="200" t="s">
        <v>2516</v>
      </c>
      <c r="C92" s="201" t="s">
        <v>28</v>
      </c>
      <c r="D92" s="202">
        <v>1</v>
      </c>
      <c r="E92" s="203">
        <v>179.46</v>
      </c>
      <c r="F92" s="203">
        <v>179.46</v>
      </c>
    </row>
    <row r="93" spans="1:6">
      <c r="A93" s="194" t="s">
        <v>355</v>
      </c>
      <c r="B93" s="195" t="s">
        <v>436</v>
      </c>
      <c r="C93" s="196" t="s">
        <v>28</v>
      </c>
      <c r="D93" s="197"/>
      <c r="E93" s="198"/>
      <c r="F93" s="198">
        <v>292.16000000000003</v>
      </c>
    </row>
    <row r="94" spans="1:6">
      <c r="A94" s="199" t="s">
        <v>1515</v>
      </c>
      <c r="B94" s="200" t="s">
        <v>2517</v>
      </c>
      <c r="C94" s="201" t="s">
        <v>28</v>
      </c>
      <c r="D94" s="202">
        <v>1</v>
      </c>
      <c r="E94" s="203">
        <v>292.16000000000003</v>
      </c>
      <c r="F94" s="203">
        <v>292.16000000000003</v>
      </c>
    </row>
    <row r="95" spans="1:6">
      <c r="A95" s="194" t="s">
        <v>417</v>
      </c>
      <c r="B95" s="195" t="s">
        <v>420</v>
      </c>
      <c r="C95" s="196" t="s">
        <v>28</v>
      </c>
      <c r="D95" s="197"/>
      <c r="E95" s="198"/>
      <c r="F95" s="198">
        <v>5480</v>
      </c>
    </row>
    <row r="96" spans="1:6">
      <c r="A96" s="199" t="s">
        <v>1518</v>
      </c>
      <c r="B96" s="200" t="s">
        <v>2518</v>
      </c>
      <c r="C96" s="201" t="s">
        <v>28</v>
      </c>
      <c r="D96" s="202">
        <v>1</v>
      </c>
      <c r="E96" s="203">
        <v>5480</v>
      </c>
      <c r="F96" s="203">
        <v>5480</v>
      </c>
    </row>
    <row r="97" spans="1:6">
      <c r="A97" s="194" t="s">
        <v>386</v>
      </c>
      <c r="B97" s="195" t="s">
        <v>64</v>
      </c>
      <c r="C97" s="196" t="s">
        <v>47</v>
      </c>
      <c r="D97" s="197"/>
      <c r="E97" s="198"/>
      <c r="F97" s="198">
        <v>354.02</v>
      </c>
    </row>
    <row r="98" spans="1:6">
      <c r="A98" s="199" t="s">
        <v>1523</v>
      </c>
      <c r="B98" s="200" t="s">
        <v>2519</v>
      </c>
      <c r="C98" s="201" t="s">
        <v>47</v>
      </c>
      <c r="D98" s="202">
        <v>1</v>
      </c>
      <c r="E98" s="203">
        <v>354.02</v>
      </c>
      <c r="F98" s="203">
        <v>354.02</v>
      </c>
    </row>
    <row r="99" spans="1:6">
      <c r="A99" s="194" t="s">
        <v>121</v>
      </c>
      <c r="B99" s="195" t="s">
        <v>207</v>
      </c>
      <c r="C99" s="196" t="s">
        <v>28</v>
      </c>
      <c r="D99" s="197"/>
      <c r="E99" s="198"/>
      <c r="F99" s="198">
        <v>22611.439999999999</v>
      </c>
    </row>
    <row r="100" spans="1:6">
      <c r="A100" s="204" t="s">
        <v>816</v>
      </c>
      <c r="B100" s="205" t="s">
        <v>2496</v>
      </c>
      <c r="C100" s="206" t="s">
        <v>28</v>
      </c>
      <c r="D100" s="207">
        <v>4.5</v>
      </c>
      <c r="E100" s="208">
        <v>425.26</v>
      </c>
      <c r="F100" s="208">
        <v>1913.67</v>
      </c>
    </row>
    <row r="101" spans="1:6">
      <c r="A101" s="204" t="s">
        <v>294</v>
      </c>
      <c r="B101" s="205" t="s">
        <v>2493</v>
      </c>
      <c r="C101" s="206" t="s">
        <v>19</v>
      </c>
      <c r="D101" s="207">
        <v>29</v>
      </c>
      <c r="E101" s="208">
        <v>44.31</v>
      </c>
      <c r="F101" s="208">
        <v>1284.99</v>
      </c>
    </row>
    <row r="102" spans="1:6">
      <c r="A102" s="204" t="s">
        <v>2520</v>
      </c>
      <c r="B102" s="205" t="s">
        <v>2521</v>
      </c>
      <c r="C102" s="206" t="s">
        <v>47</v>
      </c>
      <c r="D102" s="207">
        <v>4.5</v>
      </c>
      <c r="E102" s="208">
        <v>257.75</v>
      </c>
      <c r="F102" s="208">
        <v>1159.875</v>
      </c>
    </row>
    <row r="103" spans="1:6">
      <c r="A103" s="204" t="s">
        <v>2522</v>
      </c>
      <c r="B103" s="205" t="s">
        <v>2523</v>
      </c>
      <c r="C103" s="206" t="s">
        <v>19</v>
      </c>
      <c r="D103" s="207">
        <v>138.5</v>
      </c>
      <c r="E103" s="208">
        <v>36.270000000000003</v>
      </c>
      <c r="F103" s="208">
        <v>5023.3950000000004</v>
      </c>
    </row>
    <row r="104" spans="1:6">
      <c r="A104" s="204" t="s">
        <v>2524</v>
      </c>
      <c r="B104" s="205" t="s">
        <v>2525</v>
      </c>
      <c r="C104" s="206" t="s">
        <v>52</v>
      </c>
      <c r="D104" s="207">
        <v>72</v>
      </c>
      <c r="E104" s="208">
        <v>36.46</v>
      </c>
      <c r="F104" s="208">
        <v>2625.12</v>
      </c>
    </row>
    <row r="105" spans="1:6">
      <c r="A105" s="204" t="s">
        <v>2526</v>
      </c>
      <c r="B105" s="205" t="s">
        <v>2527</v>
      </c>
      <c r="C105" s="206" t="s">
        <v>47</v>
      </c>
      <c r="D105" s="207">
        <v>29</v>
      </c>
      <c r="E105" s="208">
        <v>362.39</v>
      </c>
      <c r="F105" s="208">
        <v>10509.31</v>
      </c>
    </row>
    <row r="106" spans="1:6">
      <c r="A106" s="204" t="s">
        <v>676</v>
      </c>
      <c r="B106" s="205" t="s">
        <v>2528</v>
      </c>
      <c r="C106" s="206" t="s">
        <v>47</v>
      </c>
      <c r="D106" s="207">
        <v>4.5</v>
      </c>
      <c r="E106" s="208">
        <v>21.13</v>
      </c>
      <c r="F106" s="208">
        <v>95.084999999999994</v>
      </c>
    </row>
    <row r="107" spans="1:6">
      <c r="A107" s="194" t="s">
        <v>345</v>
      </c>
      <c r="B107" s="195" t="s">
        <v>555</v>
      </c>
      <c r="C107" s="196" t="s">
        <v>28</v>
      </c>
      <c r="D107" s="197"/>
      <c r="E107" s="198"/>
      <c r="F107" s="198">
        <v>156.88999999999999</v>
      </c>
    </row>
    <row r="108" spans="1:6">
      <c r="A108" s="199" t="s">
        <v>1519</v>
      </c>
      <c r="B108" s="200" t="s">
        <v>2529</v>
      </c>
      <c r="C108" s="201" t="s">
        <v>28</v>
      </c>
      <c r="D108" s="202">
        <v>1</v>
      </c>
      <c r="E108" s="203">
        <v>156.88999999999999</v>
      </c>
      <c r="F108" s="203">
        <v>156.88999999999999</v>
      </c>
    </row>
    <row r="109" spans="1:6">
      <c r="A109" s="194" t="s">
        <v>560</v>
      </c>
      <c r="B109" s="195" t="s">
        <v>456</v>
      </c>
      <c r="C109" s="196" t="s">
        <v>28</v>
      </c>
      <c r="D109" s="197"/>
      <c r="E109" s="198"/>
      <c r="F109" s="198">
        <v>225.59</v>
      </c>
    </row>
    <row r="110" spans="1:6">
      <c r="A110" s="199" t="s">
        <v>1520</v>
      </c>
      <c r="B110" s="200" t="s">
        <v>2530</v>
      </c>
      <c r="C110" s="201" t="s">
        <v>28</v>
      </c>
      <c r="D110" s="202">
        <v>1</v>
      </c>
      <c r="E110" s="203">
        <v>225.59</v>
      </c>
      <c r="F110" s="203">
        <v>225.59</v>
      </c>
    </row>
    <row r="111" spans="1:6">
      <c r="A111" s="194" t="s">
        <v>449</v>
      </c>
      <c r="B111" s="195" t="s">
        <v>340</v>
      </c>
      <c r="C111" s="196" t="s">
        <v>28</v>
      </c>
      <c r="D111" s="197"/>
      <c r="E111" s="198"/>
      <c r="F111" s="198">
        <v>289</v>
      </c>
    </row>
    <row r="112" spans="1:6">
      <c r="A112" s="199" t="s">
        <v>1524</v>
      </c>
      <c r="B112" s="200" t="s">
        <v>2531</v>
      </c>
      <c r="C112" s="201" t="s">
        <v>28</v>
      </c>
      <c r="D112" s="202">
        <v>1</v>
      </c>
      <c r="E112" s="203">
        <v>289</v>
      </c>
      <c r="F112" s="203">
        <v>289</v>
      </c>
    </row>
    <row r="113" spans="1:6">
      <c r="A113" s="194" t="s">
        <v>445</v>
      </c>
      <c r="B113" s="195" t="s">
        <v>336</v>
      </c>
      <c r="C113" s="196" t="s">
        <v>28</v>
      </c>
      <c r="D113" s="197"/>
      <c r="E113" s="198"/>
      <c r="F113" s="198">
        <v>349.24</v>
      </c>
    </row>
    <row r="114" spans="1:6">
      <c r="A114" s="199" t="s">
        <v>1525</v>
      </c>
      <c r="B114" s="200" t="s">
        <v>2532</v>
      </c>
      <c r="C114" s="201" t="s">
        <v>28</v>
      </c>
      <c r="D114" s="202">
        <v>1</v>
      </c>
      <c r="E114" s="203">
        <v>349.24</v>
      </c>
      <c r="F114" s="203">
        <v>349.24</v>
      </c>
    </row>
    <row r="115" spans="1:6">
      <c r="A115" s="194" t="s">
        <v>255</v>
      </c>
      <c r="B115" s="195" t="s">
        <v>444</v>
      </c>
      <c r="C115" s="196" t="s">
        <v>28</v>
      </c>
      <c r="D115" s="197"/>
      <c r="E115" s="198"/>
      <c r="F115" s="198">
        <v>538.29999999999995</v>
      </c>
    </row>
    <row r="116" spans="1:6">
      <c r="A116" s="199" t="s">
        <v>1526</v>
      </c>
      <c r="B116" s="200" t="s">
        <v>2533</v>
      </c>
      <c r="C116" s="201" t="s">
        <v>28</v>
      </c>
      <c r="D116" s="202">
        <v>1</v>
      </c>
      <c r="E116" s="203">
        <v>538.29999999999995</v>
      </c>
      <c r="F116" s="203">
        <v>538.29999999999995</v>
      </c>
    </row>
    <row r="117" spans="1:6">
      <c r="A117" s="194" t="s">
        <v>848</v>
      </c>
      <c r="B117" s="195" t="s">
        <v>458</v>
      </c>
      <c r="C117" s="196" t="s">
        <v>28</v>
      </c>
      <c r="D117" s="197"/>
      <c r="E117" s="198"/>
      <c r="F117" s="198">
        <v>308.56</v>
      </c>
    </row>
    <row r="118" spans="1:6">
      <c r="A118" s="199" t="s">
        <v>1527</v>
      </c>
      <c r="B118" s="200" t="s">
        <v>2534</v>
      </c>
      <c r="C118" s="201" t="s">
        <v>28</v>
      </c>
      <c r="D118" s="202">
        <v>1</v>
      </c>
      <c r="E118" s="203">
        <v>308.56</v>
      </c>
      <c r="F118" s="203">
        <v>308.56</v>
      </c>
    </row>
    <row r="119" spans="1:6">
      <c r="A119" s="194" t="s">
        <v>451</v>
      </c>
      <c r="B119" s="195" t="s">
        <v>348</v>
      </c>
      <c r="C119" s="196" t="s">
        <v>28</v>
      </c>
      <c r="D119" s="197"/>
      <c r="E119" s="198"/>
      <c r="F119" s="198">
        <v>93.41</v>
      </c>
    </row>
    <row r="120" spans="1:6">
      <c r="A120" s="199" t="s">
        <v>1528</v>
      </c>
      <c r="B120" s="200" t="s">
        <v>2535</v>
      </c>
      <c r="C120" s="201" t="s">
        <v>28</v>
      </c>
      <c r="D120" s="202">
        <v>1</v>
      </c>
      <c r="E120" s="203">
        <v>93.41</v>
      </c>
      <c r="F120" s="203">
        <v>93.41</v>
      </c>
    </row>
    <row r="121" spans="1:6">
      <c r="A121" s="194" t="s">
        <v>331</v>
      </c>
      <c r="B121" s="195" t="s">
        <v>500</v>
      </c>
      <c r="C121" s="196" t="s">
        <v>28</v>
      </c>
      <c r="D121" s="197"/>
      <c r="E121" s="198"/>
      <c r="F121" s="198">
        <v>140.35</v>
      </c>
    </row>
    <row r="122" spans="1:6">
      <c r="A122" s="199" t="s">
        <v>1529</v>
      </c>
      <c r="B122" s="200" t="s">
        <v>2536</v>
      </c>
      <c r="C122" s="201" t="s">
        <v>28</v>
      </c>
      <c r="D122" s="202">
        <v>1</v>
      </c>
      <c r="E122" s="203">
        <v>140.35</v>
      </c>
      <c r="F122" s="203">
        <v>140.35</v>
      </c>
    </row>
    <row r="123" spans="1:6">
      <c r="A123" s="194" t="s">
        <v>63</v>
      </c>
      <c r="B123" s="195" t="s">
        <v>387</v>
      </c>
      <c r="C123" s="196" t="s">
        <v>28</v>
      </c>
      <c r="D123" s="197"/>
      <c r="E123" s="198"/>
      <c r="F123" s="198">
        <v>4109.08</v>
      </c>
    </row>
    <row r="124" spans="1:6">
      <c r="A124" s="199" t="s">
        <v>1534</v>
      </c>
      <c r="B124" s="200" t="s">
        <v>2537</v>
      </c>
      <c r="C124" s="201" t="s">
        <v>28</v>
      </c>
      <c r="D124" s="202">
        <v>1</v>
      </c>
      <c r="E124" s="203">
        <v>4085</v>
      </c>
      <c r="F124" s="203">
        <v>4085</v>
      </c>
    </row>
    <row r="125" spans="1:6">
      <c r="A125" s="204" t="s">
        <v>2461</v>
      </c>
      <c r="B125" s="205" t="s">
        <v>2462</v>
      </c>
      <c r="C125" s="206" t="s">
        <v>224</v>
      </c>
      <c r="D125" s="207">
        <v>2</v>
      </c>
      <c r="E125" s="208">
        <v>12.04</v>
      </c>
      <c r="F125" s="208">
        <v>24.08</v>
      </c>
    </row>
    <row r="126" spans="1:6">
      <c r="A126" s="194" t="s">
        <v>384</v>
      </c>
      <c r="B126" s="195" t="s">
        <v>112</v>
      </c>
      <c r="C126" s="196" t="s">
        <v>28</v>
      </c>
      <c r="D126" s="197"/>
      <c r="E126" s="198"/>
      <c r="F126" s="198">
        <v>0.82</v>
      </c>
    </row>
    <row r="127" spans="1:6">
      <c r="A127" s="199" t="s">
        <v>1536</v>
      </c>
      <c r="B127" s="200" t="s">
        <v>2538</v>
      </c>
      <c r="C127" s="201" t="s">
        <v>28</v>
      </c>
      <c r="D127" s="202">
        <v>1</v>
      </c>
      <c r="E127" s="203">
        <v>0.82</v>
      </c>
      <c r="F127" s="203">
        <v>0.82</v>
      </c>
    </row>
    <row r="128" spans="1:6">
      <c r="A128" s="194" t="s">
        <v>111</v>
      </c>
      <c r="B128" s="195" t="s">
        <v>385</v>
      </c>
      <c r="C128" s="196" t="s">
        <v>28</v>
      </c>
      <c r="D128" s="197"/>
      <c r="E128" s="198"/>
      <c r="F128" s="198">
        <v>424.66</v>
      </c>
    </row>
    <row r="129" spans="1:6">
      <c r="A129" s="204" t="s">
        <v>2461</v>
      </c>
      <c r="B129" s="205" t="s">
        <v>2462</v>
      </c>
      <c r="C129" s="206" t="s">
        <v>224</v>
      </c>
      <c r="D129" s="207">
        <v>1.8</v>
      </c>
      <c r="E129" s="208">
        <v>12.04</v>
      </c>
      <c r="F129" s="208">
        <v>21.672000000000001</v>
      </c>
    </row>
    <row r="130" spans="1:6">
      <c r="A130" s="204" t="s">
        <v>2497</v>
      </c>
      <c r="B130" s="205" t="s">
        <v>2498</v>
      </c>
      <c r="C130" s="206" t="s">
        <v>224</v>
      </c>
      <c r="D130" s="207">
        <v>1.8</v>
      </c>
      <c r="E130" s="208">
        <v>15.96</v>
      </c>
      <c r="F130" s="208">
        <v>28.728000000000002</v>
      </c>
    </row>
    <row r="131" spans="1:6">
      <c r="A131" s="199" t="s">
        <v>1537</v>
      </c>
      <c r="B131" s="200" t="s">
        <v>2539</v>
      </c>
      <c r="C131" s="201" t="s">
        <v>28</v>
      </c>
      <c r="D131" s="202">
        <v>1</v>
      </c>
      <c r="E131" s="203">
        <v>374.26</v>
      </c>
      <c r="F131" s="203">
        <v>374.26</v>
      </c>
    </row>
    <row r="132" spans="1:6">
      <c r="A132" s="194" t="s">
        <v>497</v>
      </c>
      <c r="B132" s="195" t="s">
        <v>338</v>
      </c>
      <c r="C132" s="196" t="s">
        <v>28</v>
      </c>
      <c r="D132" s="197"/>
      <c r="E132" s="198"/>
      <c r="F132" s="198">
        <v>219.22</v>
      </c>
    </row>
    <row r="133" spans="1:6">
      <c r="A133" s="199" t="s">
        <v>1539</v>
      </c>
      <c r="B133" s="200" t="s">
        <v>2540</v>
      </c>
      <c r="C133" s="201" t="s">
        <v>28</v>
      </c>
      <c r="D133" s="202">
        <v>1</v>
      </c>
      <c r="E133" s="203">
        <v>219.22</v>
      </c>
      <c r="F133" s="203">
        <v>219.22</v>
      </c>
    </row>
    <row r="134" spans="1:6">
      <c r="A134" s="194" t="s">
        <v>154</v>
      </c>
      <c r="B134" s="195" t="s">
        <v>149</v>
      </c>
      <c r="C134" s="196" t="s">
        <v>28</v>
      </c>
      <c r="D134" s="197"/>
      <c r="E134" s="198"/>
      <c r="F134" s="198">
        <v>93.54</v>
      </c>
    </row>
    <row r="135" spans="1:6">
      <c r="A135" s="199" t="s">
        <v>1560</v>
      </c>
      <c r="B135" s="200" t="s">
        <v>2541</v>
      </c>
      <c r="C135" s="201" t="s">
        <v>28</v>
      </c>
      <c r="D135" s="202">
        <v>1</v>
      </c>
      <c r="E135" s="203">
        <v>93.54</v>
      </c>
      <c r="F135" s="203">
        <v>93.54</v>
      </c>
    </row>
    <row r="136" spans="1:6">
      <c r="A136" s="194" t="s">
        <v>889</v>
      </c>
      <c r="B136" s="195" t="s">
        <v>135</v>
      </c>
      <c r="C136" s="196" t="s">
        <v>54</v>
      </c>
      <c r="D136" s="197"/>
      <c r="E136" s="198"/>
      <c r="F136" s="198">
        <v>117.31</v>
      </c>
    </row>
    <row r="137" spans="1:6">
      <c r="A137" s="199" t="s">
        <v>1541</v>
      </c>
      <c r="B137" s="200" t="s">
        <v>2542</v>
      </c>
      <c r="C137" s="201" t="s">
        <v>54</v>
      </c>
      <c r="D137" s="202">
        <v>1</v>
      </c>
      <c r="E137" s="203">
        <v>117.31</v>
      </c>
      <c r="F137" s="203">
        <v>117.31</v>
      </c>
    </row>
    <row r="138" spans="1:6">
      <c r="A138" s="194" t="s">
        <v>491</v>
      </c>
      <c r="B138" s="195" t="s">
        <v>137</v>
      </c>
      <c r="C138" s="196" t="s">
        <v>54</v>
      </c>
      <c r="D138" s="197"/>
      <c r="E138" s="198"/>
      <c r="F138" s="198">
        <v>91.55</v>
      </c>
    </row>
    <row r="139" spans="1:6">
      <c r="A139" s="199" t="s">
        <v>1540</v>
      </c>
      <c r="B139" s="200" t="s">
        <v>2542</v>
      </c>
      <c r="C139" s="201" t="s">
        <v>54</v>
      </c>
      <c r="D139" s="202">
        <v>1</v>
      </c>
      <c r="E139" s="203">
        <v>91.55</v>
      </c>
      <c r="F139" s="203">
        <v>91.55</v>
      </c>
    </row>
    <row r="140" spans="1:6">
      <c r="A140" s="194" t="s">
        <v>552</v>
      </c>
      <c r="B140" s="195" t="s">
        <v>354</v>
      </c>
      <c r="C140" s="196" t="s">
        <v>28</v>
      </c>
      <c r="D140" s="197"/>
      <c r="E140" s="198"/>
      <c r="F140" s="198">
        <v>207.07</v>
      </c>
    </row>
    <row r="141" spans="1:6">
      <c r="A141" s="199" t="s">
        <v>1542</v>
      </c>
      <c r="B141" s="200" t="s">
        <v>2543</v>
      </c>
      <c r="C141" s="201" t="s">
        <v>28</v>
      </c>
      <c r="D141" s="202">
        <v>1</v>
      </c>
      <c r="E141" s="203">
        <v>207.07</v>
      </c>
      <c r="F141" s="203">
        <v>207.07</v>
      </c>
    </row>
    <row r="142" spans="1:6">
      <c r="A142" s="194" t="s">
        <v>343</v>
      </c>
      <c r="B142" s="195" t="s">
        <v>438</v>
      </c>
      <c r="C142" s="196" t="s">
        <v>28</v>
      </c>
      <c r="D142" s="197"/>
      <c r="E142" s="198"/>
      <c r="F142" s="198">
        <v>251.1</v>
      </c>
    </row>
    <row r="143" spans="1:6">
      <c r="A143" s="199" t="s">
        <v>1543</v>
      </c>
      <c r="B143" s="200" t="s">
        <v>2544</v>
      </c>
      <c r="C143" s="201" t="s">
        <v>28</v>
      </c>
      <c r="D143" s="202">
        <v>1</v>
      </c>
      <c r="E143" s="203">
        <v>251.1</v>
      </c>
      <c r="F143" s="203">
        <v>251.1</v>
      </c>
    </row>
    <row r="144" spans="1:6">
      <c r="A144" s="194" t="s">
        <v>335</v>
      </c>
      <c r="B144" s="195" t="s">
        <v>446</v>
      </c>
      <c r="C144" s="196" t="s">
        <v>52</v>
      </c>
      <c r="D144" s="197"/>
      <c r="E144" s="198"/>
      <c r="F144" s="198">
        <v>32</v>
      </c>
    </row>
    <row r="145" spans="1:6">
      <c r="A145" s="199" t="s">
        <v>1544</v>
      </c>
      <c r="B145" s="200" t="s">
        <v>2545</v>
      </c>
      <c r="C145" s="201" t="s">
        <v>52</v>
      </c>
      <c r="D145" s="202">
        <v>1</v>
      </c>
      <c r="E145" s="203">
        <v>32</v>
      </c>
      <c r="F145" s="203">
        <v>32</v>
      </c>
    </row>
    <row r="146" spans="1:6">
      <c r="A146" s="194" t="s">
        <v>136</v>
      </c>
      <c r="B146" s="195" t="s">
        <v>492</v>
      </c>
      <c r="C146" s="196" t="s">
        <v>28</v>
      </c>
      <c r="D146" s="197"/>
      <c r="E146" s="198"/>
      <c r="F146" s="198">
        <v>4341.3100000000004</v>
      </c>
    </row>
    <row r="147" spans="1:6">
      <c r="A147" s="204" t="s">
        <v>2546</v>
      </c>
      <c r="B147" s="205" t="s">
        <v>2547</v>
      </c>
      <c r="C147" s="206" t="s">
        <v>47</v>
      </c>
      <c r="D147" s="207">
        <v>4.5</v>
      </c>
      <c r="E147" s="208">
        <v>60.64</v>
      </c>
      <c r="F147" s="208">
        <v>272.88</v>
      </c>
    </row>
    <row r="148" spans="1:6">
      <c r="A148" s="209" t="s">
        <v>1877</v>
      </c>
      <c r="B148" s="210" t="s">
        <v>2548</v>
      </c>
      <c r="C148" s="211" t="s">
        <v>1059</v>
      </c>
      <c r="D148" s="212">
        <v>4.5</v>
      </c>
      <c r="E148" s="213">
        <v>67</v>
      </c>
      <c r="F148" s="213">
        <v>301.5</v>
      </c>
    </row>
    <row r="149" spans="1:6">
      <c r="A149" s="204" t="s">
        <v>225</v>
      </c>
      <c r="B149" s="205" t="s">
        <v>2549</v>
      </c>
      <c r="C149" s="206" t="s">
        <v>47</v>
      </c>
      <c r="D149" s="207">
        <v>3.5</v>
      </c>
      <c r="E149" s="208">
        <v>97.22</v>
      </c>
      <c r="F149" s="208">
        <v>340.27</v>
      </c>
    </row>
    <row r="150" spans="1:6">
      <c r="A150" s="204" t="s">
        <v>836</v>
      </c>
      <c r="B150" s="205" t="s">
        <v>2550</v>
      </c>
      <c r="C150" s="206" t="s">
        <v>47</v>
      </c>
      <c r="D150" s="207">
        <v>13.5</v>
      </c>
      <c r="E150" s="208">
        <v>89.06</v>
      </c>
      <c r="F150" s="208">
        <v>1202.31</v>
      </c>
    </row>
    <row r="151" spans="1:6">
      <c r="A151" s="204" t="s">
        <v>2551</v>
      </c>
      <c r="B151" s="205" t="s">
        <v>2552</v>
      </c>
      <c r="C151" s="206" t="s">
        <v>19</v>
      </c>
      <c r="D151" s="207">
        <v>45</v>
      </c>
      <c r="E151" s="208">
        <v>49.43</v>
      </c>
      <c r="F151" s="208">
        <v>2224.35</v>
      </c>
    </row>
    <row r="152" spans="1:6">
      <c r="A152" s="194" t="s">
        <v>53</v>
      </c>
      <c r="B152" s="195" t="s">
        <v>153</v>
      </c>
      <c r="C152" s="196" t="s">
        <v>28</v>
      </c>
      <c r="D152" s="197"/>
      <c r="E152" s="198"/>
      <c r="F152" s="198">
        <v>3846.44</v>
      </c>
    </row>
    <row r="153" spans="1:6">
      <c r="A153" s="199" t="s">
        <v>2901</v>
      </c>
      <c r="B153" s="200" t="s">
        <v>2937</v>
      </c>
      <c r="C153" s="201" t="s">
        <v>28</v>
      </c>
      <c r="D153" s="202">
        <v>1</v>
      </c>
      <c r="E153" s="203">
        <v>1103.8800000000001</v>
      </c>
      <c r="F153" s="203">
        <v>1103.8800000000001</v>
      </c>
    </row>
    <row r="154" spans="1:6">
      <c r="A154" s="199" t="s">
        <v>2919</v>
      </c>
      <c r="B154" s="200" t="s">
        <v>2938</v>
      </c>
      <c r="C154" s="201" t="s">
        <v>28</v>
      </c>
      <c r="D154" s="202">
        <v>1</v>
      </c>
      <c r="E154" s="203">
        <v>9.58</v>
      </c>
      <c r="F154" s="203">
        <v>9.58</v>
      </c>
    </row>
    <row r="155" spans="1:6">
      <c r="A155" s="199" t="s">
        <v>2850</v>
      </c>
      <c r="B155" s="200" t="s">
        <v>2939</v>
      </c>
      <c r="C155" s="201" t="s">
        <v>28</v>
      </c>
      <c r="D155" s="202">
        <v>1</v>
      </c>
      <c r="E155" s="203">
        <v>29.93</v>
      </c>
      <c r="F155" s="203">
        <v>29.93</v>
      </c>
    </row>
    <row r="156" spans="1:6">
      <c r="A156" s="199" t="s">
        <v>2869</v>
      </c>
      <c r="B156" s="200" t="s">
        <v>2940</v>
      </c>
      <c r="C156" s="201" t="s">
        <v>28</v>
      </c>
      <c r="D156" s="202">
        <v>1</v>
      </c>
      <c r="E156" s="203">
        <v>23.91</v>
      </c>
      <c r="F156" s="203">
        <v>23.91</v>
      </c>
    </row>
    <row r="157" spans="1:6">
      <c r="A157" s="199" t="s">
        <v>2884</v>
      </c>
      <c r="B157" s="200" t="s">
        <v>2941</v>
      </c>
      <c r="C157" s="201" t="s">
        <v>52</v>
      </c>
      <c r="D157" s="202">
        <v>1</v>
      </c>
      <c r="E157" s="203">
        <v>34.28</v>
      </c>
      <c r="F157" s="203">
        <v>34.28</v>
      </c>
    </row>
    <row r="158" spans="1:6">
      <c r="A158" s="199" t="s">
        <v>2842</v>
      </c>
      <c r="B158" s="200" t="s">
        <v>2942</v>
      </c>
      <c r="C158" s="201" t="s">
        <v>28</v>
      </c>
      <c r="D158" s="202">
        <v>1</v>
      </c>
      <c r="E158" s="203">
        <v>5.63</v>
      </c>
      <c r="F158" s="203">
        <v>5.63</v>
      </c>
    </row>
    <row r="159" spans="1:6">
      <c r="A159" s="199" t="s">
        <v>2858</v>
      </c>
      <c r="B159" s="200" t="s">
        <v>2943</v>
      </c>
      <c r="C159" s="201" t="s">
        <v>28</v>
      </c>
      <c r="D159" s="202">
        <v>1</v>
      </c>
      <c r="E159" s="203">
        <v>39.450000000000003</v>
      </c>
      <c r="F159" s="203">
        <v>39.450000000000003</v>
      </c>
    </row>
    <row r="160" spans="1:6">
      <c r="A160" s="199" t="s">
        <v>2848</v>
      </c>
      <c r="B160" s="200" t="s">
        <v>2944</v>
      </c>
      <c r="C160" s="201" t="s">
        <v>282</v>
      </c>
      <c r="D160" s="202">
        <v>0.5</v>
      </c>
      <c r="E160" s="203">
        <v>12.55</v>
      </c>
      <c r="F160" s="203">
        <v>6.2750000000000004</v>
      </c>
    </row>
    <row r="161" spans="1:6">
      <c r="A161" s="199" t="s">
        <v>2862</v>
      </c>
      <c r="B161" s="200" t="s">
        <v>2945</v>
      </c>
      <c r="C161" s="201" t="s">
        <v>28</v>
      </c>
      <c r="D161" s="202">
        <v>1</v>
      </c>
      <c r="E161" s="203">
        <v>86.8</v>
      </c>
      <c r="F161" s="203">
        <v>86.8</v>
      </c>
    </row>
    <row r="162" spans="1:6">
      <c r="A162" s="204" t="s">
        <v>138</v>
      </c>
      <c r="B162" s="205" t="s">
        <v>2946</v>
      </c>
      <c r="C162" s="206" t="s">
        <v>28</v>
      </c>
      <c r="D162" s="207">
        <v>2</v>
      </c>
      <c r="E162" s="208">
        <v>44.57</v>
      </c>
      <c r="F162" s="208">
        <v>89.14</v>
      </c>
    </row>
    <row r="163" spans="1:6">
      <c r="A163" s="199" t="s">
        <v>2897</v>
      </c>
      <c r="B163" s="200" t="s">
        <v>2947</v>
      </c>
      <c r="C163" s="201" t="s">
        <v>28</v>
      </c>
      <c r="D163" s="202">
        <v>4</v>
      </c>
      <c r="E163" s="203">
        <v>5.5</v>
      </c>
      <c r="F163" s="203">
        <v>22</v>
      </c>
    </row>
    <row r="164" spans="1:6">
      <c r="A164" s="204" t="s">
        <v>2948</v>
      </c>
      <c r="B164" s="205" t="s">
        <v>2949</v>
      </c>
      <c r="C164" s="206" t="s">
        <v>28</v>
      </c>
      <c r="D164" s="207">
        <v>1</v>
      </c>
      <c r="E164" s="208">
        <v>118.41</v>
      </c>
      <c r="F164" s="208">
        <v>118.41</v>
      </c>
    </row>
    <row r="165" spans="1:6">
      <c r="A165" s="204" t="s">
        <v>2950</v>
      </c>
      <c r="B165" s="205" t="s">
        <v>2951</v>
      </c>
      <c r="C165" s="206" t="s">
        <v>28</v>
      </c>
      <c r="D165" s="207">
        <v>2</v>
      </c>
      <c r="E165" s="208">
        <v>12.16</v>
      </c>
      <c r="F165" s="208">
        <v>24.32</v>
      </c>
    </row>
    <row r="166" spans="1:6">
      <c r="A166" s="204" t="s">
        <v>77</v>
      </c>
      <c r="B166" s="205" t="s">
        <v>2952</v>
      </c>
      <c r="C166" s="206" t="s">
        <v>28</v>
      </c>
      <c r="D166" s="207">
        <v>3</v>
      </c>
      <c r="E166" s="208">
        <v>10.93</v>
      </c>
      <c r="F166" s="208">
        <v>32.79</v>
      </c>
    </row>
    <row r="167" spans="1:6">
      <c r="A167" s="199" t="s">
        <v>2844</v>
      </c>
      <c r="B167" s="200" t="s">
        <v>2953</v>
      </c>
      <c r="C167" s="201" t="s">
        <v>28</v>
      </c>
      <c r="D167" s="202">
        <v>1</v>
      </c>
      <c r="E167" s="203">
        <v>10.38</v>
      </c>
      <c r="F167" s="203">
        <v>10.38</v>
      </c>
    </row>
    <row r="168" spans="1:6">
      <c r="A168" s="199" t="s">
        <v>2860</v>
      </c>
      <c r="B168" s="200" t="s">
        <v>2954</v>
      </c>
      <c r="C168" s="201" t="s">
        <v>28</v>
      </c>
      <c r="D168" s="202">
        <v>1</v>
      </c>
      <c r="E168" s="203">
        <v>38.86</v>
      </c>
      <c r="F168" s="203">
        <v>38.86</v>
      </c>
    </row>
    <row r="169" spans="1:6">
      <c r="A169" s="199" t="s">
        <v>2873</v>
      </c>
      <c r="B169" s="200" t="s">
        <v>2955</v>
      </c>
      <c r="C169" s="201" t="s">
        <v>54</v>
      </c>
      <c r="D169" s="202">
        <v>1</v>
      </c>
      <c r="E169" s="203">
        <v>950</v>
      </c>
      <c r="F169" s="203">
        <v>950</v>
      </c>
    </row>
    <row r="170" spans="1:6">
      <c r="A170" s="204" t="s">
        <v>2956</v>
      </c>
      <c r="B170" s="205" t="s">
        <v>2957</v>
      </c>
      <c r="C170" s="206" t="s">
        <v>224</v>
      </c>
      <c r="D170" s="207">
        <v>40</v>
      </c>
      <c r="E170" s="208">
        <v>13.51</v>
      </c>
      <c r="F170" s="208">
        <v>540.4</v>
      </c>
    </row>
    <row r="171" spans="1:6">
      <c r="A171" s="204" t="s">
        <v>2958</v>
      </c>
      <c r="B171" s="205" t="s">
        <v>2959</v>
      </c>
      <c r="C171" s="206" t="s">
        <v>224</v>
      </c>
      <c r="D171" s="207">
        <v>40</v>
      </c>
      <c r="E171" s="208">
        <v>17.010000000000002</v>
      </c>
      <c r="F171" s="208">
        <v>680.4</v>
      </c>
    </row>
    <row r="172" spans="1:6">
      <c r="A172" s="194" t="s">
        <v>390</v>
      </c>
      <c r="B172" s="195" t="s">
        <v>358</v>
      </c>
      <c r="C172" s="196" t="s">
        <v>28</v>
      </c>
      <c r="D172" s="197"/>
      <c r="E172" s="198"/>
      <c r="F172" s="198">
        <v>6.72</v>
      </c>
    </row>
    <row r="173" spans="1:6">
      <c r="A173" s="199" t="s">
        <v>1548</v>
      </c>
      <c r="B173" s="200" t="s">
        <v>2553</v>
      </c>
      <c r="C173" s="201" t="s">
        <v>28</v>
      </c>
      <c r="D173" s="202">
        <v>1</v>
      </c>
      <c r="E173" s="203">
        <v>6.72</v>
      </c>
      <c r="F173" s="203">
        <v>6.72</v>
      </c>
    </row>
    <row r="174" spans="1:6">
      <c r="A174" s="194" t="s">
        <v>425</v>
      </c>
      <c r="B174" s="195" t="s">
        <v>428</v>
      </c>
      <c r="C174" s="196" t="s">
        <v>28</v>
      </c>
      <c r="D174" s="197"/>
      <c r="E174" s="198"/>
      <c r="F174" s="198">
        <v>12.72</v>
      </c>
    </row>
    <row r="175" spans="1:6">
      <c r="A175" s="199" t="s">
        <v>1550</v>
      </c>
      <c r="B175" s="200" t="s">
        <v>2554</v>
      </c>
      <c r="C175" s="201" t="s">
        <v>28</v>
      </c>
      <c r="D175" s="202">
        <v>1</v>
      </c>
      <c r="E175" s="203">
        <v>12.72</v>
      </c>
      <c r="F175" s="203">
        <v>12.72</v>
      </c>
    </row>
    <row r="176" spans="1:6">
      <c r="A176" s="194" t="s">
        <v>204</v>
      </c>
      <c r="B176" s="195" t="s">
        <v>131</v>
      </c>
      <c r="C176" s="196" t="s">
        <v>28</v>
      </c>
      <c r="D176" s="197"/>
      <c r="E176" s="198"/>
      <c r="F176" s="198">
        <v>9.5</v>
      </c>
    </row>
    <row r="177" spans="1:6">
      <c r="A177" s="199" t="s">
        <v>1551</v>
      </c>
      <c r="B177" s="200" t="s">
        <v>2555</v>
      </c>
      <c r="C177" s="201" t="s">
        <v>28</v>
      </c>
      <c r="D177" s="202">
        <v>1</v>
      </c>
      <c r="E177" s="203">
        <v>9.5</v>
      </c>
      <c r="F177" s="203">
        <v>9.5</v>
      </c>
    </row>
    <row r="178" spans="1:6">
      <c r="A178" s="194" t="s">
        <v>891</v>
      </c>
      <c r="B178" s="195" t="s">
        <v>529</v>
      </c>
      <c r="C178" s="196" t="s">
        <v>28</v>
      </c>
      <c r="D178" s="197"/>
      <c r="E178" s="198"/>
      <c r="F178" s="198">
        <v>54541.84</v>
      </c>
    </row>
    <row r="179" spans="1:6">
      <c r="A179" s="199" t="s">
        <v>1556</v>
      </c>
      <c r="B179" s="200" t="s">
        <v>2556</v>
      </c>
      <c r="C179" s="201" t="s">
        <v>28</v>
      </c>
      <c r="D179" s="202">
        <v>8</v>
      </c>
      <c r="E179" s="203">
        <v>2674.49</v>
      </c>
      <c r="F179" s="203">
        <v>21395.919999999998</v>
      </c>
    </row>
    <row r="180" spans="1:6">
      <c r="A180" s="199" t="s">
        <v>1554</v>
      </c>
      <c r="B180" s="200" t="s">
        <v>2557</v>
      </c>
      <c r="C180" s="201" t="s">
        <v>28</v>
      </c>
      <c r="D180" s="202">
        <v>8</v>
      </c>
      <c r="E180" s="203">
        <v>2546.02</v>
      </c>
      <c r="F180" s="203">
        <v>20368.16</v>
      </c>
    </row>
    <row r="181" spans="1:6">
      <c r="A181" s="199" t="s">
        <v>1552</v>
      </c>
      <c r="B181" s="200" t="s">
        <v>2558</v>
      </c>
      <c r="C181" s="201" t="s">
        <v>28</v>
      </c>
      <c r="D181" s="202">
        <v>2</v>
      </c>
      <c r="E181" s="203">
        <v>2423.7199999999998</v>
      </c>
      <c r="F181" s="203">
        <v>4847.4399999999996</v>
      </c>
    </row>
    <row r="182" spans="1:6">
      <c r="A182" s="204" t="s">
        <v>2461</v>
      </c>
      <c r="B182" s="205" t="s">
        <v>2462</v>
      </c>
      <c r="C182" s="206" t="s">
        <v>224</v>
      </c>
      <c r="D182" s="207">
        <v>16</v>
      </c>
      <c r="E182" s="208">
        <v>12.04</v>
      </c>
      <c r="F182" s="208">
        <v>192.64</v>
      </c>
    </row>
    <row r="183" spans="1:6">
      <c r="A183" s="204" t="s">
        <v>2559</v>
      </c>
      <c r="B183" s="205" t="s">
        <v>2560</v>
      </c>
      <c r="C183" s="206" t="s">
        <v>224</v>
      </c>
      <c r="D183" s="207">
        <v>16</v>
      </c>
      <c r="E183" s="208">
        <v>10.48</v>
      </c>
      <c r="F183" s="208">
        <v>167.68</v>
      </c>
    </row>
    <row r="184" spans="1:6">
      <c r="A184" s="204" t="s">
        <v>2561</v>
      </c>
      <c r="B184" s="205" t="s">
        <v>2562</v>
      </c>
      <c r="C184" s="206" t="s">
        <v>224</v>
      </c>
      <c r="D184" s="207">
        <v>16</v>
      </c>
      <c r="E184" s="208">
        <v>14.8</v>
      </c>
      <c r="F184" s="208">
        <v>236.8</v>
      </c>
    </row>
    <row r="185" spans="1:6">
      <c r="A185" s="209" t="s">
        <v>1669</v>
      </c>
      <c r="B185" s="210" t="s">
        <v>2563</v>
      </c>
      <c r="C185" s="211" t="s">
        <v>254</v>
      </c>
      <c r="D185" s="212">
        <v>54</v>
      </c>
      <c r="E185" s="213">
        <v>135.80000000000001</v>
      </c>
      <c r="F185" s="213">
        <v>7333.2</v>
      </c>
    </row>
    <row r="186" spans="1:6">
      <c r="A186" s="194" t="s">
        <v>419</v>
      </c>
      <c r="B186" s="195" t="s">
        <v>418</v>
      </c>
      <c r="C186" s="196" t="s">
        <v>28</v>
      </c>
      <c r="D186" s="197"/>
      <c r="E186" s="198"/>
      <c r="F186" s="198">
        <v>576</v>
      </c>
    </row>
    <row r="187" spans="1:6">
      <c r="A187" s="204" t="s">
        <v>2461</v>
      </c>
      <c r="B187" s="205" t="s">
        <v>2462</v>
      </c>
      <c r="C187" s="206" t="s">
        <v>224</v>
      </c>
      <c r="D187" s="207">
        <v>2</v>
      </c>
      <c r="E187" s="208">
        <v>12.04</v>
      </c>
      <c r="F187" s="208">
        <v>24.08</v>
      </c>
    </row>
    <row r="188" spans="1:6">
      <c r="A188" s="204" t="s">
        <v>2497</v>
      </c>
      <c r="B188" s="205" t="s">
        <v>2498</v>
      </c>
      <c r="C188" s="206" t="s">
        <v>224</v>
      </c>
      <c r="D188" s="207">
        <v>2</v>
      </c>
      <c r="E188" s="208">
        <v>15.96</v>
      </c>
      <c r="F188" s="208">
        <v>31.92</v>
      </c>
    </row>
    <row r="189" spans="1:6">
      <c r="A189" s="199" t="s">
        <v>1558</v>
      </c>
      <c r="B189" s="200" t="s">
        <v>2564</v>
      </c>
      <c r="C189" s="201" t="s">
        <v>28</v>
      </c>
      <c r="D189" s="202">
        <v>1</v>
      </c>
      <c r="E189" s="203">
        <v>520</v>
      </c>
      <c r="F189" s="203">
        <v>520</v>
      </c>
    </row>
    <row r="190" spans="1:6">
      <c r="A190" s="194" t="s">
        <v>380</v>
      </c>
      <c r="B190" s="195" t="s">
        <v>118</v>
      </c>
      <c r="C190" s="196" t="s">
        <v>54</v>
      </c>
      <c r="D190" s="197"/>
      <c r="E190" s="198"/>
      <c r="F190" s="198">
        <v>2250.63</v>
      </c>
    </row>
    <row r="191" spans="1:6">
      <c r="A191" s="199" t="s">
        <v>1488</v>
      </c>
      <c r="B191" s="200" t="s">
        <v>2565</v>
      </c>
      <c r="C191" s="201" t="s">
        <v>54</v>
      </c>
      <c r="D191" s="202">
        <v>1</v>
      </c>
      <c r="E191" s="203">
        <v>2250.63</v>
      </c>
      <c r="F191" s="203">
        <v>2250.63</v>
      </c>
    </row>
    <row r="192" spans="1:6">
      <c r="A192" s="194" t="s">
        <v>382</v>
      </c>
      <c r="B192" s="195" t="s">
        <v>116</v>
      </c>
      <c r="C192" s="196" t="s">
        <v>54</v>
      </c>
      <c r="D192" s="197"/>
      <c r="E192" s="198"/>
      <c r="F192" s="198">
        <v>2034.63</v>
      </c>
    </row>
    <row r="193" spans="1:6">
      <c r="A193" s="199" t="s">
        <v>1490</v>
      </c>
      <c r="B193" s="200" t="s">
        <v>2566</v>
      </c>
      <c r="C193" s="201" t="s">
        <v>54</v>
      </c>
      <c r="D193" s="202">
        <v>1</v>
      </c>
      <c r="E193" s="203">
        <v>2034.63</v>
      </c>
      <c r="F193" s="203">
        <v>2034.63</v>
      </c>
    </row>
    <row r="194" spans="1:6">
      <c r="A194" s="194" t="s">
        <v>140</v>
      </c>
      <c r="B194" s="195" t="s">
        <v>908</v>
      </c>
      <c r="C194" s="196" t="s">
        <v>40</v>
      </c>
      <c r="D194" s="197"/>
      <c r="E194" s="198"/>
      <c r="F194" s="198">
        <v>21994.55</v>
      </c>
    </row>
    <row r="195" spans="1:6">
      <c r="A195" s="204" t="s">
        <v>2567</v>
      </c>
      <c r="B195" s="205" t="s">
        <v>2568</v>
      </c>
      <c r="C195" s="206" t="s">
        <v>224</v>
      </c>
      <c r="D195" s="207">
        <v>160</v>
      </c>
      <c r="E195" s="208">
        <v>13.35</v>
      </c>
      <c r="F195" s="208">
        <v>2136</v>
      </c>
    </row>
    <row r="196" spans="1:6">
      <c r="A196" s="204" t="s">
        <v>2461</v>
      </c>
      <c r="B196" s="205" t="s">
        <v>2462</v>
      </c>
      <c r="C196" s="206" t="s">
        <v>224</v>
      </c>
      <c r="D196" s="207">
        <v>320</v>
      </c>
      <c r="E196" s="208">
        <v>12.04</v>
      </c>
      <c r="F196" s="208">
        <v>3852.8</v>
      </c>
    </row>
    <row r="197" spans="1:6">
      <c r="A197" s="204" t="s">
        <v>2569</v>
      </c>
      <c r="B197" s="205" t="s">
        <v>2570</v>
      </c>
      <c r="C197" s="206" t="s">
        <v>224</v>
      </c>
      <c r="D197" s="207">
        <v>160</v>
      </c>
      <c r="E197" s="208">
        <v>30.7</v>
      </c>
      <c r="F197" s="208">
        <v>4912</v>
      </c>
    </row>
    <row r="198" spans="1:6">
      <c r="A198" s="204" t="s">
        <v>2571</v>
      </c>
      <c r="B198" s="205" t="s">
        <v>2572</v>
      </c>
      <c r="C198" s="206" t="s">
        <v>224</v>
      </c>
      <c r="D198" s="207">
        <v>45</v>
      </c>
      <c r="E198" s="208">
        <v>68.75</v>
      </c>
      <c r="F198" s="208">
        <v>3093.75</v>
      </c>
    </row>
    <row r="199" spans="1:6">
      <c r="A199" s="199" t="s">
        <v>1521</v>
      </c>
      <c r="B199" s="200" t="s">
        <v>2573</v>
      </c>
      <c r="C199" s="201" t="s">
        <v>40</v>
      </c>
      <c r="D199" s="202">
        <v>1</v>
      </c>
      <c r="E199" s="203">
        <v>5000</v>
      </c>
      <c r="F199" s="203">
        <v>5000</v>
      </c>
    </row>
    <row r="200" spans="1:6">
      <c r="A200" s="199" t="s">
        <v>1530</v>
      </c>
      <c r="B200" s="200" t="s">
        <v>2574</v>
      </c>
      <c r="C200" s="201" t="s">
        <v>40</v>
      </c>
      <c r="D200" s="202">
        <v>1</v>
      </c>
      <c r="E200" s="203">
        <v>300</v>
      </c>
      <c r="F200" s="203">
        <v>300</v>
      </c>
    </row>
    <row r="201" spans="1:6">
      <c r="A201" s="199" t="s">
        <v>1494</v>
      </c>
      <c r="B201" s="200" t="s">
        <v>2575</v>
      </c>
      <c r="C201" s="201" t="s">
        <v>40</v>
      </c>
      <c r="D201" s="202">
        <v>1</v>
      </c>
      <c r="E201" s="203">
        <v>2200</v>
      </c>
      <c r="F201" s="203">
        <v>2200</v>
      </c>
    </row>
    <row r="202" spans="1:6">
      <c r="A202" s="199" t="s">
        <v>1545</v>
      </c>
      <c r="B202" s="200" t="s">
        <v>2576</v>
      </c>
      <c r="C202" s="201" t="s">
        <v>40</v>
      </c>
      <c r="D202" s="202">
        <v>1</v>
      </c>
      <c r="E202" s="203">
        <v>500</v>
      </c>
      <c r="F202" s="203">
        <v>500</v>
      </c>
    </row>
    <row r="203" spans="1:6">
      <c r="A203" s="194" t="s">
        <v>206</v>
      </c>
      <c r="B203" s="195" t="s">
        <v>2643</v>
      </c>
      <c r="C203" s="196" t="s">
        <v>54</v>
      </c>
      <c r="D203" s="197"/>
      <c r="E203" s="198"/>
      <c r="F203" s="198">
        <v>7570.58</v>
      </c>
    </row>
    <row r="204" spans="1:6">
      <c r="A204" s="199" t="s">
        <v>1585</v>
      </c>
      <c r="B204" s="200" t="s">
        <v>2960</v>
      </c>
      <c r="C204" s="201" t="s">
        <v>28</v>
      </c>
      <c r="D204" s="202">
        <v>3</v>
      </c>
      <c r="E204" s="203">
        <v>217.92</v>
      </c>
      <c r="F204" s="203">
        <v>653.76</v>
      </c>
    </row>
    <row r="205" spans="1:6">
      <c r="A205" s="199" t="s">
        <v>1486</v>
      </c>
      <c r="B205" s="200" t="s">
        <v>2961</v>
      </c>
      <c r="C205" s="201" t="s">
        <v>28</v>
      </c>
      <c r="D205" s="202">
        <v>1</v>
      </c>
      <c r="E205" s="203">
        <v>139.75</v>
      </c>
      <c r="F205" s="203">
        <v>139.75</v>
      </c>
    </row>
    <row r="206" spans="1:6">
      <c r="A206" s="199" t="s">
        <v>1547</v>
      </c>
      <c r="B206" s="200" t="s">
        <v>2962</v>
      </c>
      <c r="C206" s="201" t="s">
        <v>28</v>
      </c>
      <c r="D206" s="202">
        <v>1</v>
      </c>
      <c r="E206" s="203">
        <v>252</v>
      </c>
      <c r="F206" s="203">
        <v>252</v>
      </c>
    </row>
    <row r="207" spans="1:6">
      <c r="A207" s="204" t="s">
        <v>2963</v>
      </c>
      <c r="B207" s="205" t="s">
        <v>2964</v>
      </c>
      <c r="C207" s="206" t="s">
        <v>28</v>
      </c>
      <c r="D207" s="207">
        <v>2</v>
      </c>
      <c r="E207" s="208">
        <v>8.2799999999999994</v>
      </c>
      <c r="F207" s="208">
        <v>16.559999999999999</v>
      </c>
    </row>
    <row r="208" spans="1:6">
      <c r="A208" s="199" t="s">
        <v>1498</v>
      </c>
      <c r="B208" s="200" t="s">
        <v>2965</v>
      </c>
      <c r="C208" s="201" t="s">
        <v>28</v>
      </c>
      <c r="D208" s="202">
        <v>1</v>
      </c>
      <c r="E208" s="203">
        <v>148.91999999999999</v>
      </c>
      <c r="F208" s="203">
        <v>148.91999999999999</v>
      </c>
    </row>
    <row r="209" spans="1:6">
      <c r="A209" s="199" t="s">
        <v>1532</v>
      </c>
      <c r="B209" s="200" t="s">
        <v>2966</v>
      </c>
      <c r="C209" s="201" t="s">
        <v>28</v>
      </c>
      <c r="D209" s="202">
        <v>1</v>
      </c>
      <c r="E209" s="203">
        <v>242.33</v>
      </c>
      <c r="F209" s="203">
        <v>242.33</v>
      </c>
    </row>
    <row r="210" spans="1:6">
      <c r="A210" s="199" t="s">
        <v>2882</v>
      </c>
      <c r="B210" s="200" t="s">
        <v>2967</v>
      </c>
      <c r="C210" s="201" t="s">
        <v>28</v>
      </c>
      <c r="D210" s="202">
        <v>2</v>
      </c>
      <c r="E210" s="203">
        <v>628.6</v>
      </c>
      <c r="F210" s="203">
        <v>1257.2</v>
      </c>
    </row>
    <row r="211" spans="1:6">
      <c r="A211" s="199" t="s">
        <v>2880</v>
      </c>
      <c r="B211" s="200" t="s">
        <v>2968</v>
      </c>
      <c r="C211" s="201" t="s">
        <v>28</v>
      </c>
      <c r="D211" s="202">
        <v>2</v>
      </c>
      <c r="E211" s="203">
        <v>110.07</v>
      </c>
      <c r="F211" s="203">
        <v>220.14</v>
      </c>
    </row>
    <row r="212" spans="1:6">
      <c r="A212" s="199" t="s">
        <v>2875</v>
      </c>
      <c r="B212" s="200" t="s">
        <v>2969</v>
      </c>
      <c r="C212" s="201" t="s">
        <v>28</v>
      </c>
      <c r="D212" s="202">
        <v>2</v>
      </c>
      <c r="E212" s="203">
        <v>334.52</v>
      </c>
      <c r="F212" s="203">
        <v>669.04</v>
      </c>
    </row>
    <row r="213" spans="1:6">
      <c r="A213" s="199" t="s">
        <v>2867</v>
      </c>
      <c r="B213" s="200" t="s">
        <v>2970</v>
      </c>
      <c r="C213" s="201" t="s">
        <v>28</v>
      </c>
      <c r="D213" s="202">
        <v>1</v>
      </c>
      <c r="E213" s="203">
        <v>1021.8</v>
      </c>
      <c r="F213" s="203">
        <v>1021.8</v>
      </c>
    </row>
    <row r="214" spans="1:6">
      <c r="A214" s="199" t="s">
        <v>2886</v>
      </c>
      <c r="B214" s="200" t="s">
        <v>2971</v>
      </c>
      <c r="C214" s="201" t="s">
        <v>28</v>
      </c>
      <c r="D214" s="202">
        <v>2</v>
      </c>
      <c r="E214" s="203">
        <v>185</v>
      </c>
      <c r="F214" s="203">
        <v>370</v>
      </c>
    </row>
    <row r="215" spans="1:6">
      <c r="A215" s="204" t="s">
        <v>2972</v>
      </c>
      <c r="B215" s="205" t="s">
        <v>2973</v>
      </c>
      <c r="C215" s="206" t="s">
        <v>28</v>
      </c>
      <c r="D215" s="207">
        <v>3</v>
      </c>
      <c r="E215" s="208">
        <v>62.99</v>
      </c>
      <c r="F215" s="208">
        <v>188.97</v>
      </c>
    </row>
    <row r="216" spans="1:6">
      <c r="A216" s="204" t="s">
        <v>2974</v>
      </c>
      <c r="B216" s="205" t="s">
        <v>2975</v>
      </c>
      <c r="C216" s="206" t="s">
        <v>28</v>
      </c>
      <c r="D216" s="207">
        <v>1</v>
      </c>
      <c r="E216" s="208">
        <v>87.58</v>
      </c>
      <c r="F216" s="208">
        <v>87.58</v>
      </c>
    </row>
    <row r="217" spans="1:6">
      <c r="A217" s="199" t="s">
        <v>2865</v>
      </c>
      <c r="B217" s="200" t="s">
        <v>2976</v>
      </c>
      <c r="C217" s="201" t="s">
        <v>28</v>
      </c>
      <c r="D217" s="202">
        <v>1</v>
      </c>
      <c r="E217" s="203">
        <v>58.9</v>
      </c>
      <c r="F217" s="203">
        <v>58.9</v>
      </c>
    </row>
    <row r="218" spans="1:6">
      <c r="A218" s="199" t="s">
        <v>2892</v>
      </c>
      <c r="B218" s="200" t="s">
        <v>2977</v>
      </c>
      <c r="C218" s="201" t="s">
        <v>28</v>
      </c>
      <c r="D218" s="202">
        <v>1</v>
      </c>
      <c r="E218" s="203">
        <v>12.09</v>
      </c>
      <c r="F218" s="203">
        <v>12.09</v>
      </c>
    </row>
    <row r="219" spans="1:6">
      <c r="A219" s="199" t="s">
        <v>2913</v>
      </c>
      <c r="B219" s="200" t="s">
        <v>2978</v>
      </c>
      <c r="C219" s="201" t="s">
        <v>28</v>
      </c>
      <c r="D219" s="202">
        <v>1</v>
      </c>
      <c r="E219" s="203">
        <v>183</v>
      </c>
      <c r="F219" s="203">
        <v>183</v>
      </c>
    </row>
    <row r="220" spans="1:6">
      <c r="A220" s="199" t="s">
        <v>2921</v>
      </c>
      <c r="B220" s="200" t="s">
        <v>2979</v>
      </c>
      <c r="C220" s="201" t="s">
        <v>28</v>
      </c>
      <c r="D220" s="202">
        <v>1</v>
      </c>
      <c r="E220" s="203">
        <v>21.25</v>
      </c>
      <c r="F220" s="203">
        <v>21.25</v>
      </c>
    </row>
    <row r="221" spans="1:6">
      <c r="A221" s="199" t="s">
        <v>2899</v>
      </c>
      <c r="B221" s="200" t="s">
        <v>2980</v>
      </c>
      <c r="C221" s="201" t="s">
        <v>28</v>
      </c>
      <c r="D221" s="202">
        <v>1</v>
      </c>
      <c r="E221" s="203">
        <v>57.9</v>
      </c>
      <c r="F221" s="203">
        <v>57.9</v>
      </c>
    </row>
    <row r="222" spans="1:6">
      <c r="A222" s="199" t="s">
        <v>2903</v>
      </c>
      <c r="B222" s="200" t="s">
        <v>2981</v>
      </c>
      <c r="C222" s="201" t="s">
        <v>28</v>
      </c>
      <c r="D222" s="202">
        <v>1</v>
      </c>
      <c r="E222" s="203">
        <v>654.09</v>
      </c>
      <c r="F222" s="203">
        <v>654.09</v>
      </c>
    </row>
    <row r="223" spans="1:6">
      <c r="A223" s="199" t="s">
        <v>2909</v>
      </c>
      <c r="B223" s="200" t="s">
        <v>2982</v>
      </c>
      <c r="C223" s="201" t="s">
        <v>28</v>
      </c>
      <c r="D223" s="202">
        <v>1</v>
      </c>
      <c r="E223" s="203">
        <v>45</v>
      </c>
      <c r="F223" s="203">
        <v>45</v>
      </c>
    </row>
    <row r="224" spans="1:6">
      <c r="A224" s="199" t="s">
        <v>2852</v>
      </c>
      <c r="B224" s="200" t="s">
        <v>2983</v>
      </c>
      <c r="C224" s="201" t="s">
        <v>28</v>
      </c>
      <c r="D224" s="202">
        <v>1</v>
      </c>
      <c r="E224" s="203">
        <v>49.5</v>
      </c>
      <c r="F224" s="203">
        <v>49.5</v>
      </c>
    </row>
    <row r="225" spans="1:6">
      <c r="A225" s="204" t="s">
        <v>2958</v>
      </c>
      <c r="B225" s="205" t="s">
        <v>2959</v>
      </c>
      <c r="C225" s="206" t="s">
        <v>224</v>
      </c>
      <c r="D225" s="207">
        <v>40</v>
      </c>
      <c r="E225" s="208">
        <v>17.010000000000002</v>
      </c>
      <c r="F225" s="208">
        <v>680.4</v>
      </c>
    </row>
    <row r="226" spans="1:6">
      <c r="A226" s="204" t="s">
        <v>2956</v>
      </c>
      <c r="B226" s="205" t="s">
        <v>2957</v>
      </c>
      <c r="C226" s="206" t="s">
        <v>224</v>
      </c>
      <c r="D226" s="207">
        <v>40</v>
      </c>
      <c r="E226" s="208">
        <v>13.51</v>
      </c>
      <c r="F226" s="208">
        <v>540.4</v>
      </c>
    </row>
    <row r="227" spans="1:6">
      <c r="A227" s="194" t="s">
        <v>156</v>
      </c>
      <c r="B227" s="195" t="s">
        <v>2661</v>
      </c>
      <c r="C227" s="196" t="s">
        <v>54</v>
      </c>
      <c r="D227" s="197"/>
      <c r="E227" s="198"/>
      <c r="F227" s="198">
        <v>3492.3</v>
      </c>
    </row>
    <row r="228" spans="1:6">
      <c r="A228" s="204" t="s">
        <v>2948</v>
      </c>
      <c r="B228" s="205" t="s">
        <v>2949</v>
      </c>
      <c r="C228" s="206" t="s">
        <v>28</v>
      </c>
      <c r="D228" s="207">
        <v>1</v>
      </c>
      <c r="E228" s="208">
        <v>118.41</v>
      </c>
      <c r="F228" s="208">
        <v>118.41</v>
      </c>
    </row>
    <row r="229" spans="1:6">
      <c r="A229" s="204" t="s">
        <v>2972</v>
      </c>
      <c r="B229" s="205" t="s">
        <v>2973</v>
      </c>
      <c r="C229" s="206" t="s">
        <v>28</v>
      </c>
      <c r="D229" s="207">
        <v>3</v>
      </c>
      <c r="E229" s="208">
        <v>62.99</v>
      </c>
      <c r="F229" s="208">
        <v>188.97</v>
      </c>
    </row>
    <row r="230" spans="1:6">
      <c r="A230" s="204" t="s">
        <v>2984</v>
      </c>
      <c r="B230" s="205" t="s">
        <v>2985</v>
      </c>
      <c r="C230" s="206" t="s">
        <v>28</v>
      </c>
      <c r="D230" s="207">
        <v>9</v>
      </c>
      <c r="E230" s="208">
        <v>13.35</v>
      </c>
      <c r="F230" s="208">
        <v>120.15</v>
      </c>
    </row>
    <row r="231" spans="1:6">
      <c r="A231" s="199" t="s">
        <v>1585</v>
      </c>
      <c r="B231" s="200" t="s">
        <v>2960</v>
      </c>
      <c r="C231" s="201" t="s">
        <v>28</v>
      </c>
      <c r="D231" s="202">
        <v>4</v>
      </c>
      <c r="E231" s="203">
        <v>217.92</v>
      </c>
      <c r="F231" s="203">
        <v>871.68</v>
      </c>
    </row>
    <row r="232" spans="1:6">
      <c r="A232" s="199" t="s">
        <v>2852</v>
      </c>
      <c r="B232" s="200" t="s">
        <v>2983</v>
      </c>
      <c r="C232" s="201" t="s">
        <v>28</v>
      </c>
      <c r="D232" s="202">
        <v>1</v>
      </c>
      <c r="E232" s="203">
        <v>49.5</v>
      </c>
      <c r="F232" s="203">
        <v>49.5</v>
      </c>
    </row>
    <row r="233" spans="1:6">
      <c r="A233" s="199" t="s">
        <v>2899</v>
      </c>
      <c r="B233" s="200" t="s">
        <v>2980</v>
      </c>
      <c r="C233" s="201" t="s">
        <v>28</v>
      </c>
      <c r="D233" s="202">
        <v>1</v>
      </c>
      <c r="E233" s="203">
        <v>57.9</v>
      </c>
      <c r="F233" s="203">
        <v>57.9</v>
      </c>
    </row>
    <row r="234" spans="1:6">
      <c r="A234" s="199" t="s">
        <v>2888</v>
      </c>
      <c r="B234" s="200" t="s">
        <v>2986</v>
      </c>
      <c r="C234" s="201" t="s">
        <v>28</v>
      </c>
      <c r="D234" s="202">
        <v>4</v>
      </c>
      <c r="E234" s="203">
        <v>82.17</v>
      </c>
      <c r="F234" s="203">
        <v>328.68</v>
      </c>
    </row>
    <row r="235" spans="1:6">
      <c r="A235" s="199" t="s">
        <v>2890</v>
      </c>
      <c r="B235" s="200" t="s">
        <v>2987</v>
      </c>
      <c r="C235" s="201" t="s">
        <v>28</v>
      </c>
      <c r="D235" s="202">
        <v>2</v>
      </c>
      <c r="E235" s="203">
        <v>82.17</v>
      </c>
      <c r="F235" s="203">
        <v>164.34</v>
      </c>
    </row>
    <row r="236" spans="1:6">
      <c r="A236" s="199" t="s">
        <v>2907</v>
      </c>
      <c r="B236" s="200" t="s">
        <v>2988</v>
      </c>
      <c r="C236" s="201" t="s">
        <v>28</v>
      </c>
      <c r="D236" s="202">
        <v>1</v>
      </c>
      <c r="E236" s="203">
        <v>371.87</v>
      </c>
      <c r="F236" s="203">
        <v>371.87</v>
      </c>
    </row>
    <row r="237" spans="1:6">
      <c r="A237" s="204" t="s">
        <v>2958</v>
      </c>
      <c r="B237" s="205" t="s">
        <v>2959</v>
      </c>
      <c r="C237" s="206" t="s">
        <v>224</v>
      </c>
      <c r="D237" s="207">
        <v>40</v>
      </c>
      <c r="E237" s="208">
        <v>17.010000000000002</v>
      </c>
      <c r="F237" s="208">
        <v>680.4</v>
      </c>
    </row>
    <row r="238" spans="1:6">
      <c r="A238" s="204" t="s">
        <v>2956</v>
      </c>
      <c r="B238" s="205" t="s">
        <v>2957</v>
      </c>
      <c r="C238" s="206" t="s">
        <v>224</v>
      </c>
      <c r="D238" s="207">
        <v>40</v>
      </c>
      <c r="E238" s="208">
        <v>13.51</v>
      </c>
      <c r="F238" s="208">
        <v>540.4</v>
      </c>
    </row>
    <row r="239" spans="1:6">
      <c r="A239" s="194" t="s">
        <v>152</v>
      </c>
      <c r="B239" s="195" t="s">
        <v>2644</v>
      </c>
      <c r="C239" s="196" t="s">
        <v>54</v>
      </c>
      <c r="D239" s="197"/>
      <c r="E239" s="198"/>
      <c r="F239" s="198">
        <v>8759.73</v>
      </c>
    </row>
    <row r="240" spans="1:6">
      <c r="A240" s="199" t="s">
        <v>2854</v>
      </c>
      <c r="B240" s="200" t="s">
        <v>2989</v>
      </c>
      <c r="C240" s="201" t="s">
        <v>28</v>
      </c>
      <c r="D240" s="202">
        <v>5</v>
      </c>
      <c r="E240" s="203">
        <v>54.07</v>
      </c>
      <c r="F240" s="203">
        <v>270.35000000000002</v>
      </c>
    </row>
    <row r="241" spans="1:6">
      <c r="A241" s="199" t="s">
        <v>2871</v>
      </c>
      <c r="B241" s="200" t="s">
        <v>2990</v>
      </c>
      <c r="C241" s="201" t="s">
        <v>28</v>
      </c>
      <c r="D241" s="202">
        <v>1</v>
      </c>
      <c r="E241" s="203">
        <v>75</v>
      </c>
      <c r="F241" s="203">
        <v>75</v>
      </c>
    </row>
    <row r="242" spans="1:6">
      <c r="A242" s="199" t="s">
        <v>2915</v>
      </c>
      <c r="B242" s="200" t="s">
        <v>2991</v>
      </c>
      <c r="C242" s="201" t="s">
        <v>28</v>
      </c>
      <c r="D242" s="202">
        <v>8</v>
      </c>
      <c r="E242" s="203">
        <v>24.89</v>
      </c>
      <c r="F242" s="203">
        <v>199.12</v>
      </c>
    </row>
    <row r="243" spans="1:6">
      <c r="A243" s="199" t="s">
        <v>2917</v>
      </c>
      <c r="B243" s="200" t="s">
        <v>2992</v>
      </c>
      <c r="C243" s="201" t="s">
        <v>28</v>
      </c>
      <c r="D243" s="202">
        <v>3</v>
      </c>
      <c r="E243" s="203">
        <v>24.89</v>
      </c>
      <c r="F243" s="203">
        <v>74.67</v>
      </c>
    </row>
    <row r="244" spans="1:6">
      <c r="A244" s="199" t="s">
        <v>2877</v>
      </c>
      <c r="B244" s="200" t="s">
        <v>2993</v>
      </c>
      <c r="C244" s="201" t="s">
        <v>28</v>
      </c>
      <c r="D244" s="202">
        <v>13</v>
      </c>
      <c r="E244" s="203">
        <v>334.52</v>
      </c>
      <c r="F244" s="203">
        <v>4348.76</v>
      </c>
    </row>
    <row r="245" spans="1:6">
      <c r="A245" s="199" t="s">
        <v>2878</v>
      </c>
      <c r="B245" s="200" t="s">
        <v>2994</v>
      </c>
      <c r="C245" s="201" t="s">
        <v>28</v>
      </c>
      <c r="D245" s="202">
        <v>2</v>
      </c>
      <c r="E245" s="203">
        <v>334.52</v>
      </c>
      <c r="F245" s="203">
        <v>669.04</v>
      </c>
    </row>
    <row r="246" spans="1:6">
      <c r="A246" s="199" t="s">
        <v>2879</v>
      </c>
      <c r="B246" s="200" t="s">
        <v>2995</v>
      </c>
      <c r="C246" s="201" t="s">
        <v>28</v>
      </c>
      <c r="D246" s="202">
        <v>3</v>
      </c>
      <c r="E246" s="203">
        <v>334.52</v>
      </c>
      <c r="F246" s="203">
        <v>1003.56</v>
      </c>
    </row>
    <row r="247" spans="1:6">
      <c r="A247" s="199" t="s">
        <v>2911</v>
      </c>
      <c r="B247" s="200" t="s">
        <v>2996</v>
      </c>
      <c r="C247" s="201" t="s">
        <v>28</v>
      </c>
      <c r="D247" s="202">
        <v>1</v>
      </c>
      <c r="E247" s="203">
        <v>98.81</v>
      </c>
      <c r="F247" s="203">
        <v>98.81</v>
      </c>
    </row>
    <row r="248" spans="1:6">
      <c r="A248" s="199" t="s">
        <v>2856</v>
      </c>
      <c r="B248" s="200" t="s">
        <v>2997</v>
      </c>
      <c r="C248" s="201" t="s">
        <v>28</v>
      </c>
      <c r="D248" s="202">
        <v>1</v>
      </c>
      <c r="E248" s="203">
        <v>42.63</v>
      </c>
      <c r="F248" s="203">
        <v>42.63</v>
      </c>
    </row>
    <row r="249" spans="1:6">
      <c r="A249" s="199" t="s">
        <v>2899</v>
      </c>
      <c r="B249" s="200" t="s">
        <v>2980</v>
      </c>
      <c r="C249" s="201" t="s">
        <v>28</v>
      </c>
      <c r="D249" s="202">
        <v>1</v>
      </c>
      <c r="E249" s="203">
        <v>57.9</v>
      </c>
      <c r="F249" s="203">
        <v>57.9</v>
      </c>
    </row>
    <row r="250" spans="1:6">
      <c r="A250" s="199" t="s">
        <v>2903</v>
      </c>
      <c r="B250" s="200" t="s">
        <v>2981</v>
      </c>
      <c r="C250" s="201" t="s">
        <v>28</v>
      </c>
      <c r="D250" s="202">
        <v>1</v>
      </c>
      <c r="E250" s="203">
        <v>654.09</v>
      </c>
      <c r="F250" s="203">
        <v>654.09</v>
      </c>
    </row>
    <row r="251" spans="1:6">
      <c r="A251" s="199" t="s">
        <v>2909</v>
      </c>
      <c r="B251" s="200" t="s">
        <v>2982</v>
      </c>
      <c r="C251" s="201" t="s">
        <v>28</v>
      </c>
      <c r="D251" s="202">
        <v>1</v>
      </c>
      <c r="E251" s="203">
        <v>45</v>
      </c>
      <c r="F251" s="203">
        <v>45</v>
      </c>
    </row>
    <row r="252" spans="1:6">
      <c r="A252" s="204" t="s">
        <v>2958</v>
      </c>
      <c r="B252" s="205" t="s">
        <v>2959</v>
      </c>
      <c r="C252" s="206" t="s">
        <v>224</v>
      </c>
      <c r="D252" s="207">
        <v>40</v>
      </c>
      <c r="E252" s="208">
        <v>17.010000000000002</v>
      </c>
      <c r="F252" s="208">
        <v>680.4</v>
      </c>
    </row>
    <row r="253" spans="1:6">
      <c r="A253" s="204" t="s">
        <v>2956</v>
      </c>
      <c r="B253" s="205" t="s">
        <v>2957</v>
      </c>
      <c r="C253" s="206" t="s">
        <v>224</v>
      </c>
      <c r="D253" s="207">
        <v>40</v>
      </c>
      <c r="E253" s="208">
        <v>13.51</v>
      </c>
      <c r="F253" s="208">
        <v>540.4</v>
      </c>
    </row>
    <row r="254" spans="1:6">
      <c r="A254" s="194" t="s">
        <v>907</v>
      </c>
      <c r="B254" s="195" t="s">
        <v>2662</v>
      </c>
      <c r="C254" s="196" t="s">
        <v>54</v>
      </c>
      <c r="D254" s="197"/>
      <c r="E254" s="198"/>
      <c r="F254" s="198">
        <v>5938.87</v>
      </c>
    </row>
    <row r="255" spans="1:6">
      <c r="A255" s="199" t="s">
        <v>2905</v>
      </c>
      <c r="B255" s="200" t="s">
        <v>2998</v>
      </c>
      <c r="C255" s="201" t="s">
        <v>28</v>
      </c>
      <c r="D255" s="202">
        <v>1</v>
      </c>
      <c r="E255" s="203">
        <v>883.73</v>
      </c>
      <c r="F255" s="203">
        <v>883.73</v>
      </c>
    </row>
    <row r="256" spans="1:6">
      <c r="A256" s="204" t="s">
        <v>2948</v>
      </c>
      <c r="B256" s="205" t="s">
        <v>2949</v>
      </c>
      <c r="C256" s="206" t="s">
        <v>28</v>
      </c>
      <c r="D256" s="207">
        <v>2</v>
      </c>
      <c r="E256" s="208">
        <v>118.41</v>
      </c>
      <c r="F256" s="208">
        <v>236.82</v>
      </c>
    </row>
    <row r="257" spans="1:6">
      <c r="A257" s="204" t="s">
        <v>2974</v>
      </c>
      <c r="B257" s="205" t="s">
        <v>2975</v>
      </c>
      <c r="C257" s="206" t="s">
        <v>28</v>
      </c>
      <c r="D257" s="207">
        <v>2</v>
      </c>
      <c r="E257" s="208">
        <v>87.58</v>
      </c>
      <c r="F257" s="208">
        <v>175.16</v>
      </c>
    </row>
    <row r="258" spans="1:6">
      <c r="A258" s="204" t="s">
        <v>2972</v>
      </c>
      <c r="B258" s="205" t="s">
        <v>2973</v>
      </c>
      <c r="C258" s="206" t="s">
        <v>28</v>
      </c>
      <c r="D258" s="207">
        <v>2</v>
      </c>
      <c r="E258" s="208">
        <v>62.99</v>
      </c>
      <c r="F258" s="208">
        <v>125.98</v>
      </c>
    </row>
    <row r="259" spans="1:6">
      <c r="A259" s="204" t="s">
        <v>2984</v>
      </c>
      <c r="B259" s="205" t="s">
        <v>2985</v>
      </c>
      <c r="C259" s="206" t="s">
        <v>28</v>
      </c>
      <c r="D259" s="207">
        <v>6</v>
      </c>
      <c r="E259" s="208">
        <v>13.35</v>
      </c>
      <c r="F259" s="208">
        <v>80.099999999999994</v>
      </c>
    </row>
    <row r="260" spans="1:6">
      <c r="A260" s="199" t="s">
        <v>1585</v>
      </c>
      <c r="B260" s="200" t="s">
        <v>2960</v>
      </c>
      <c r="C260" s="201" t="s">
        <v>28</v>
      </c>
      <c r="D260" s="202">
        <v>4</v>
      </c>
      <c r="E260" s="203">
        <v>217.92</v>
      </c>
      <c r="F260" s="203">
        <v>871.68</v>
      </c>
    </row>
    <row r="261" spans="1:6">
      <c r="A261" s="199" t="s">
        <v>2852</v>
      </c>
      <c r="B261" s="200" t="s">
        <v>2983</v>
      </c>
      <c r="C261" s="201" t="s">
        <v>28</v>
      </c>
      <c r="D261" s="202">
        <v>1</v>
      </c>
      <c r="E261" s="203">
        <v>49.5</v>
      </c>
      <c r="F261" s="203">
        <v>49.5</v>
      </c>
    </row>
    <row r="262" spans="1:6">
      <c r="A262" s="199" t="s">
        <v>2899</v>
      </c>
      <c r="B262" s="200" t="s">
        <v>2980</v>
      </c>
      <c r="C262" s="201" t="s">
        <v>28</v>
      </c>
      <c r="D262" s="202">
        <v>1</v>
      </c>
      <c r="E262" s="203">
        <v>57.9</v>
      </c>
      <c r="F262" s="203">
        <v>57.9</v>
      </c>
    </row>
    <row r="263" spans="1:6">
      <c r="A263" s="199" t="s">
        <v>2923</v>
      </c>
      <c r="B263" s="200" t="s">
        <v>2999</v>
      </c>
      <c r="C263" s="201" t="s">
        <v>28</v>
      </c>
      <c r="D263" s="202">
        <v>3</v>
      </c>
      <c r="E263" s="203">
        <v>69.8</v>
      </c>
      <c r="F263" s="203">
        <v>209.4</v>
      </c>
    </row>
    <row r="264" spans="1:6">
      <c r="A264" s="199" t="s">
        <v>2846</v>
      </c>
      <c r="B264" s="200" t="s">
        <v>3000</v>
      </c>
      <c r="C264" s="201" t="s">
        <v>28</v>
      </c>
      <c r="D264" s="202">
        <v>1</v>
      </c>
      <c r="E264" s="203">
        <v>127.8</v>
      </c>
      <c r="F264" s="203">
        <v>127.8</v>
      </c>
    </row>
    <row r="265" spans="1:6">
      <c r="A265" s="199" t="s">
        <v>2894</v>
      </c>
      <c r="B265" s="200" t="s">
        <v>3001</v>
      </c>
      <c r="C265" s="201" t="s">
        <v>28</v>
      </c>
      <c r="D265" s="202">
        <v>1</v>
      </c>
      <c r="E265" s="203">
        <v>1900</v>
      </c>
      <c r="F265" s="203">
        <v>1900</v>
      </c>
    </row>
    <row r="266" spans="1:6">
      <c r="A266" s="204" t="s">
        <v>2958</v>
      </c>
      <c r="B266" s="205" t="s">
        <v>2959</v>
      </c>
      <c r="C266" s="206" t="s">
        <v>224</v>
      </c>
      <c r="D266" s="207">
        <v>40</v>
      </c>
      <c r="E266" s="208">
        <v>17.010000000000002</v>
      </c>
      <c r="F266" s="208">
        <v>680.4</v>
      </c>
    </row>
    <row r="267" spans="1:6">
      <c r="A267" s="204" t="s">
        <v>2956</v>
      </c>
      <c r="B267" s="205" t="s">
        <v>2957</v>
      </c>
      <c r="C267" s="206" t="s">
        <v>224</v>
      </c>
      <c r="D267" s="207">
        <v>40</v>
      </c>
      <c r="E267" s="208">
        <v>13.51</v>
      </c>
      <c r="F267" s="208">
        <v>540.4</v>
      </c>
    </row>
    <row r="268" spans="1:6">
      <c r="A268" s="194" t="s">
        <v>363</v>
      </c>
      <c r="B268" s="195" t="s">
        <v>825</v>
      </c>
      <c r="C268" s="196" t="s">
        <v>28</v>
      </c>
      <c r="D268" s="197"/>
      <c r="E268" s="198"/>
      <c r="F268" s="198">
        <v>80000</v>
      </c>
    </row>
    <row r="269" spans="1:6">
      <c r="A269" s="199" t="s">
        <v>1563</v>
      </c>
      <c r="B269" s="200" t="s">
        <v>2577</v>
      </c>
      <c r="C269" s="201" t="s">
        <v>28</v>
      </c>
      <c r="D269" s="202">
        <v>1</v>
      </c>
      <c r="E269" s="203">
        <v>80000</v>
      </c>
      <c r="F269" s="203">
        <v>80000</v>
      </c>
    </row>
    <row r="270" spans="1:6">
      <c r="A270" s="194" t="s">
        <v>353</v>
      </c>
      <c r="B270" s="195" t="s">
        <v>553</v>
      </c>
      <c r="C270" s="196" t="s">
        <v>28</v>
      </c>
      <c r="D270" s="197"/>
      <c r="E270" s="198"/>
      <c r="F270" s="198">
        <v>252.26</v>
      </c>
    </row>
    <row r="271" spans="1:6">
      <c r="A271" s="199" t="s">
        <v>1564</v>
      </c>
      <c r="B271" s="200" t="s">
        <v>2578</v>
      </c>
      <c r="C271" s="201" t="s">
        <v>28</v>
      </c>
      <c r="D271" s="202">
        <v>1</v>
      </c>
      <c r="E271" s="203">
        <v>252.26</v>
      </c>
      <c r="F271" s="203">
        <v>252.26</v>
      </c>
    </row>
    <row r="272" spans="1:6">
      <c r="A272" s="194" t="s">
        <v>453</v>
      </c>
      <c r="B272" s="195" t="s">
        <v>557</v>
      </c>
      <c r="C272" s="196" t="s">
        <v>28</v>
      </c>
      <c r="D272" s="197"/>
      <c r="E272" s="198"/>
      <c r="F272" s="198">
        <v>352</v>
      </c>
    </row>
    <row r="273" spans="1:6">
      <c r="A273" s="199" t="s">
        <v>1565</v>
      </c>
      <c r="B273" s="200" t="s">
        <v>2579</v>
      </c>
      <c r="C273" s="201" t="s">
        <v>28</v>
      </c>
      <c r="D273" s="202">
        <v>1</v>
      </c>
      <c r="E273" s="203">
        <v>352</v>
      </c>
      <c r="F273" s="203">
        <v>352</v>
      </c>
    </row>
    <row r="274" spans="1:6">
      <c r="A274" s="194" t="s">
        <v>403</v>
      </c>
      <c r="B274" s="195" t="s">
        <v>147</v>
      </c>
      <c r="C274" s="196" t="s">
        <v>28</v>
      </c>
      <c r="D274" s="197"/>
      <c r="E274" s="198"/>
      <c r="F274" s="198">
        <v>135.38999999999999</v>
      </c>
    </row>
    <row r="275" spans="1:6">
      <c r="A275" s="199" t="s">
        <v>1566</v>
      </c>
      <c r="B275" s="200" t="s">
        <v>2580</v>
      </c>
      <c r="C275" s="201" t="s">
        <v>28</v>
      </c>
      <c r="D275" s="202">
        <v>1</v>
      </c>
      <c r="E275" s="203">
        <v>135.38999999999999</v>
      </c>
      <c r="F275" s="203">
        <v>135.38999999999999</v>
      </c>
    </row>
    <row r="276" spans="1:6">
      <c r="A276" s="194" t="s">
        <v>562</v>
      </c>
      <c r="B276" s="195" t="s">
        <v>631</v>
      </c>
      <c r="C276" s="196" t="s">
        <v>28</v>
      </c>
      <c r="D276" s="197"/>
      <c r="E276" s="198"/>
      <c r="F276" s="198">
        <v>13700</v>
      </c>
    </row>
    <row r="277" spans="1:6">
      <c r="A277" s="199" t="s">
        <v>1567</v>
      </c>
      <c r="B277" s="200" t="s">
        <v>2581</v>
      </c>
      <c r="C277" s="201" t="s">
        <v>28</v>
      </c>
      <c r="D277" s="202">
        <v>1</v>
      </c>
      <c r="E277" s="203">
        <v>13700</v>
      </c>
      <c r="F277" s="203">
        <v>13700</v>
      </c>
    </row>
    <row r="278" spans="1:6">
      <c r="A278" s="194" t="s">
        <v>141</v>
      </c>
      <c r="B278" s="195" t="s">
        <v>414</v>
      </c>
      <c r="C278" s="196" t="s">
        <v>28</v>
      </c>
      <c r="D278" s="197"/>
      <c r="E278" s="198"/>
      <c r="F278" s="198">
        <v>4528.88</v>
      </c>
    </row>
    <row r="279" spans="1:6">
      <c r="A279" s="204" t="s">
        <v>2459</v>
      </c>
      <c r="B279" s="205" t="s">
        <v>2460</v>
      </c>
      <c r="C279" s="206" t="s">
        <v>224</v>
      </c>
      <c r="D279" s="207">
        <v>8</v>
      </c>
      <c r="E279" s="208">
        <v>16.84</v>
      </c>
      <c r="F279" s="208">
        <v>134.72</v>
      </c>
    </row>
    <row r="280" spans="1:6">
      <c r="A280" s="204" t="s">
        <v>2477</v>
      </c>
      <c r="B280" s="205" t="s">
        <v>2478</v>
      </c>
      <c r="C280" s="206" t="s">
        <v>224</v>
      </c>
      <c r="D280" s="207">
        <v>8</v>
      </c>
      <c r="E280" s="208">
        <v>13.02</v>
      </c>
      <c r="F280" s="208">
        <v>104.16</v>
      </c>
    </row>
    <row r="281" spans="1:6">
      <c r="A281" s="199" t="s">
        <v>1568</v>
      </c>
      <c r="B281" s="200" t="s">
        <v>2582</v>
      </c>
      <c r="C281" s="201" t="s">
        <v>28</v>
      </c>
      <c r="D281" s="202">
        <v>1</v>
      </c>
      <c r="E281" s="203">
        <v>4290</v>
      </c>
      <c r="F281" s="203">
        <v>4290</v>
      </c>
    </row>
    <row r="282" spans="1:6">
      <c r="A282" s="194" t="s">
        <v>838</v>
      </c>
      <c r="B282" s="195" t="s">
        <v>527</v>
      </c>
      <c r="C282" s="196" t="s">
        <v>28</v>
      </c>
      <c r="D282" s="197"/>
      <c r="E282" s="198"/>
      <c r="F282" s="198">
        <v>1295.73</v>
      </c>
    </row>
    <row r="283" spans="1:6">
      <c r="A283" s="209" t="s">
        <v>2091</v>
      </c>
      <c r="B283" s="210" t="s">
        <v>2583</v>
      </c>
      <c r="C283" s="211" t="s">
        <v>259</v>
      </c>
      <c r="D283" s="212">
        <v>2</v>
      </c>
      <c r="E283" s="213">
        <v>13.9</v>
      </c>
      <c r="F283" s="213">
        <v>27.8</v>
      </c>
    </row>
    <row r="284" spans="1:6">
      <c r="A284" s="199" t="s">
        <v>2703</v>
      </c>
      <c r="B284" s="200" t="s">
        <v>2584</v>
      </c>
      <c r="C284" s="201" t="s">
        <v>52</v>
      </c>
      <c r="D284" s="202">
        <v>1</v>
      </c>
      <c r="E284" s="203">
        <v>11.49</v>
      </c>
      <c r="F284" s="203">
        <v>11.49</v>
      </c>
    </row>
    <row r="285" spans="1:6">
      <c r="A285" s="204" t="s">
        <v>2459</v>
      </c>
      <c r="B285" s="205" t="s">
        <v>2460</v>
      </c>
      <c r="C285" s="206" t="s">
        <v>224</v>
      </c>
      <c r="D285" s="207">
        <v>0.5</v>
      </c>
      <c r="E285" s="208">
        <v>16.84</v>
      </c>
      <c r="F285" s="208">
        <v>8.42</v>
      </c>
    </row>
    <row r="286" spans="1:6">
      <c r="A286" s="204" t="s">
        <v>2461</v>
      </c>
      <c r="B286" s="205" t="s">
        <v>2462</v>
      </c>
      <c r="C286" s="206" t="s">
        <v>224</v>
      </c>
      <c r="D286" s="207">
        <v>0.5</v>
      </c>
      <c r="E286" s="208">
        <v>12.04</v>
      </c>
      <c r="F286" s="208">
        <v>6.02</v>
      </c>
    </row>
    <row r="287" spans="1:6">
      <c r="A287" s="199" t="s">
        <v>1570</v>
      </c>
      <c r="B287" s="200" t="s">
        <v>2585</v>
      </c>
      <c r="C287" s="201" t="s">
        <v>28</v>
      </c>
      <c r="D287" s="202">
        <v>1</v>
      </c>
      <c r="E287" s="203">
        <v>1242</v>
      </c>
      <c r="F287" s="203">
        <v>1242</v>
      </c>
    </row>
    <row r="288" spans="1:6">
      <c r="A288" s="194" t="s">
        <v>150</v>
      </c>
      <c r="B288" s="195" t="s">
        <v>328</v>
      </c>
      <c r="C288" s="196" t="s">
        <v>28</v>
      </c>
      <c r="D288" s="197"/>
      <c r="E288" s="198"/>
      <c r="F288" s="198">
        <v>1833.73</v>
      </c>
    </row>
    <row r="289" spans="1:6">
      <c r="A289" s="209" t="s">
        <v>2091</v>
      </c>
      <c r="B289" s="210" t="s">
        <v>2583</v>
      </c>
      <c r="C289" s="211" t="s">
        <v>259</v>
      </c>
      <c r="D289" s="212">
        <v>2</v>
      </c>
      <c r="E289" s="213">
        <v>13.9</v>
      </c>
      <c r="F289" s="213">
        <v>27.8</v>
      </c>
    </row>
    <row r="290" spans="1:6">
      <c r="A290" s="199" t="s">
        <v>2703</v>
      </c>
      <c r="B290" s="200" t="s">
        <v>2584</v>
      </c>
      <c r="C290" s="201" t="s">
        <v>52</v>
      </c>
      <c r="D290" s="202">
        <v>1</v>
      </c>
      <c r="E290" s="203">
        <v>11.49</v>
      </c>
      <c r="F290" s="203">
        <v>11.49</v>
      </c>
    </row>
    <row r="291" spans="1:6">
      <c r="A291" s="204" t="s">
        <v>2459</v>
      </c>
      <c r="B291" s="205" t="s">
        <v>2460</v>
      </c>
      <c r="C291" s="206" t="s">
        <v>224</v>
      </c>
      <c r="D291" s="207">
        <v>0.5</v>
      </c>
      <c r="E291" s="208">
        <v>16.84</v>
      </c>
      <c r="F291" s="208">
        <v>8.42</v>
      </c>
    </row>
    <row r="292" spans="1:6">
      <c r="A292" s="204" t="s">
        <v>2461</v>
      </c>
      <c r="B292" s="205" t="s">
        <v>2462</v>
      </c>
      <c r="C292" s="206" t="s">
        <v>224</v>
      </c>
      <c r="D292" s="207">
        <v>0.5</v>
      </c>
      <c r="E292" s="208">
        <v>12.04</v>
      </c>
      <c r="F292" s="208">
        <v>6.02</v>
      </c>
    </row>
    <row r="293" spans="1:6">
      <c r="A293" s="199" t="s">
        <v>1572</v>
      </c>
      <c r="B293" s="200" t="s">
        <v>2586</v>
      </c>
      <c r="C293" s="201" t="s">
        <v>28</v>
      </c>
      <c r="D293" s="202">
        <v>1</v>
      </c>
      <c r="E293" s="203">
        <v>1780</v>
      </c>
      <c r="F293" s="203">
        <v>1780</v>
      </c>
    </row>
    <row r="294" spans="1:6">
      <c r="A294" s="194" t="s">
        <v>113</v>
      </c>
      <c r="B294" s="195" t="s">
        <v>326</v>
      </c>
      <c r="C294" s="196" t="s">
        <v>28</v>
      </c>
      <c r="D294" s="197"/>
      <c r="E294" s="198"/>
      <c r="F294" s="198">
        <v>1963.73</v>
      </c>
    </row>
    <row r="295" spans="1:6">
      <c r="A295" s="209" t="s">
        <v>2091</v>
      </c>
      <c r="B295" s="210" t="s">
        <v>2583</v>
      </c>
      <c r="C295" s="211" t="s">
        <v>259</v>
      </c>
      <c r="D295" s="212">
        <v>2</v>
      </c>
      <c r="E295" s="213">
        <v>13.9</v>
      </c>
      <c r="F295" s="213">
        <v>27.8</v>
      </c>
    </row>
    <row r="296" spans="1:6">
      <c r="A296" s="199" t="s">
        <v>2703</v>
      </c>
      <c r="B296" s="200" t="s">
        <v>2584</v>
      </c>
      <c r="C296" s="201" t="s">
        <v>52</v>
      </c>
      <c r="D296" s="202">
        <v>1</v>
      </c>
      <c r="E296" s="203">
        <v>11.49</v>
      </c>
      <c r="F296" s="203">
        <v>11.49</v>
      </c>
    </row>
    <row r="297" spans="1:6">
      <c r="A297" s="204" t="s">
        <v>2459</v>
      </c>
      <c r="B297" s="205" t="s">
        <v>2460</v>
      </c>
      <c r="C297" s="206" t="s">
        <v>224</v>
      </c>
      <c r="D297" s="207">
        <v>0.5</v>
      </c>
      <c r="E297" s="208">
        <v>16.84</v>
      </c>
      <c r="F297" s="208">
        <v>8.42</v>
      </c>
    </row>
    <row r="298" spans="1:6">
      <c r="A298" s="204" t="s">
        <v>2461</v>
      </c>
      <c r="B298" s="205" t="s">
        <v>2462</v>
      </c>
      <c r="C298" s="206" t="s">
        <v>224</v>
      </c>
      <c r="D298" s="207">
        <v>0.5</v>
      </c>
      <c r="E298" s="208">
        <v>12.04</v>
      </c>
      <c r="F298" s="208">
        <v>6.02</v>
      </c>
    </row>
    <row r="299" spans="1:6">
      <c r="A299" s="199" t="s">
        <v>1574</v>
      </c>
      <c r="B299" s="200" t="s">
        <v>2587</v>
      </c>
      <c r="C299" s="201" t="s">
        <v>28</v>
      </c>
      <c r="D299" s="202">
        <v>1</v>
      </c>
      <c r="E299" s="203">
        <v>1910</v>
      </c>
      <c r="F299" s="203">
        <v>1910</v>
      </c>
    </row>
    <row r="300" spans="1:6">
      <c r="A300" s="194" t="s">
        <v>421</v>
      </c>
      <c r="B300" s="195" t="s">
        <v>416</v>
      </c>
      <c r="C300" s="196" t="s">
        <v>28</v>
      </c>
      <c r="D300" s="197"/>
      <c r="E300" s="198"/>
      <c r="F300" s="198">
        <v>1934.78</v>
      </c>
    </row>
    <row r="301" spans="1:6">
      <c r="A301" s="204" t="s">
        <v>2459</v>
      </c>
      <c r="B301" s="205" t="s">
        <v>2460</v>
      </c>
      <c r="C301" s="206" t="s">
        <v>224</v>
      </c>
      <c r="D301" s="207">
        <v>0.5</v>
      </c>
      <c r="E301" s="208">
        <v>16.84</v>
      </c>
      <c r="F301" s="208">
        <v>8.42</v>
      </c>
    </row>
    <row r="302" spans="1:6">
      <c r="A302" s="204" t="s">
        <v>2461</v>
      </c>
      <c r="B302" s="205" t="s">
        <v>2462</v>
      </c>
      <c r="C302" s="206" t="s">
        <v>224</v>
      </c>
      <c r="D302" s="207">
        <v>0.5</v>
      </c>
      <c r="E302" s="208">
        <v>12.04</v>
      </c>
      <c r="F302" s="208">
        <v>6.02</v>
      </c>
    </row>
    <row r="303" spans="1:6">
      <c r="A303" s="199" t="s">
        <v>1576</v>
      </c>
      <c r="B303" s="200" t="s">
        <v>2588</v>
      </c>
      <c r="C303" s="201" t="s">
        <v>28</v>
      </c>
      <c r="D303" s="202">
        <v>1</v>
      </c>
      <c r="E303" s="203">
        <v>1860</v>
      </c>
      <c r="F303" s="203">
        <v>1860</v>
      </c>
    </row>
    <row r="304" spans="1:6">
      <c r="A304" s="209" t="s">
        <v>2047</v>
      </c>
      <c r="B304" s="210" t="s">
        <v>2589</v>
      </c>
      <c r="C304" s="211" t="s">
        <v>259</v>
      </c>
      <c r="D304" s="212">
        <v>14</v>
      </c>
      <c r="E304" s="213">
        <v>4.3099999999999996</v>
      </c>
      <c r="F304" s="213">
        <v>60.34</v>
      </c>
    </row>
    <row r="305" spans="1:6">
      <c r="A305" s="194" t="s">
        <v>554</v>
      </c>
      <c r="B305" s="195" t="s">
        <v>346</v>
      </c>
      <c r="C305" s="196" t="s">
        <v>28</v>
      </c>
      <c r="D305" s="197"/>
      <c r="E305" s="198"/>
      <c r="F305" s="198">
        <v>278.54000000000002</v>
      </c>
    </row>
    <row r="306" spans="1:6">
      <c r="A306" s="199" t="s">
        <v>1578</v>
      </c>
      <c r="B306" s="200" t="s">
        <v>2590</v>
      </c>
      <c r="C306" s="201" t="s">
        <v>28</v>
      </c>
      <c r="D306" s="202">
        <v>1</v>
      </c>
      <c r="E306" s="203">
        <v>278.54000000000002</v>
      </c>
      <c r="F306" s="203">
        <v>278.54000000000002</v>
      </c>
    </row>
    <row r="307" spans="1:6">
      <c r="A307" s="194" t="s">
        <v>337</v>
      </c>
      <c r="B307" s="195" t="s">
        <v>498</v>
      </c>
      <c r="C307" s="196" t="s">
        <v>28</v>
      </c>
      <c r="D307" s="197"/>
      <c r="E307" s="198"/>
      <c r="F307" s="198">
        <v>457.49</v>
      </c>
    </row>
    <row r="308" spans="1:6">
      <c r="A308" s="199" t="s">
        <v>1579</v>
      </c>
      <c r="B308" s="200" t="s">
        <v>2591</v>
      </c>
      <c r="C308" s="201" t="s">
        <v>28</v>
      </c>
      <c r="D308" s="202">
        <v>1</v>
      </c>
      <c r="E308" s="203">
        <v>457.49</v>
      </c>
      <c r="F308" s="203">
        <v>457.49</v>
      </c>
    </row>
    <row r="309" spans="1:6">
      <c r="A309" s="194" t="s">
        <v>556</v>
      </c>
      <c r="B309" s="195" t="s">
        <v>454</v>
      </c>
      <c r="C309" s="196" t="s">
        <v>28</v>
      </c>
      <c r="D309" s="197"/>
      <c r="E309" s="198"/>
      <c r="F309" s="198">
        <v>335.5</v>
      </c>
    </row>
    <row r="310" spans="1:6">
      <c r="A310" s="199" t="s">
        <v>1580</v>
      </c>
      <c r="B310" s="200" t="s">
        <v>2592</v>
      </c>
      <c r="C310" s="201" t="s">
        <v>28</v>
      </c>
      <c r="D310" s="202">
        <v>1</v>
      </c>
      <c r="E310" s="203">
        <v>335.5</v>
      </c>
      <c r="F310" s="203">
        <v>335.5</v>
      </c>
    </row>
    <row r="311" spans="1:6">
      <c r="A311" s="194" t="s">
        <v>850</v>
      </c>
      <c r="B311" s="195" t="s">
        <v>476</v>
      </c>
      <c r="C311" s="196" t="s">
        <v>28</v>
      </c>
      <c r="D311" s="197"/>
      <c r="E311" s="198"/>
      <c r="F311" s="198">
        <v>408</v>
      </c>
    </row>
    <row r="312" spans="1:6">
      <c r="A312" s="199" t="s">
        <v>1581</v>
      </c>
      <c r="B312" s="200" t="s">
        <v>2593</v>
      </c>
      <c r="C312" s="201" t="s">
        <v>28</v>
      </c>
      <c r="D312" s="202">
        <v>1</v>
      </c>
      <c r="E312" s="203">
        <v>408</v>
      </c>
      <c r="F312" s="203">
        <v>408</v>
      </c>
    </row>
    <row r="313" spans="1:6">
      <c r="A313" s="194" t="s">
        <v>333</v>
      </c>
      <c r="B313" s="195" t="s">
        <v>551</v>
      </c>
      <c r="C313" s="196" t="s">
        <v>28</v>
      </c>
      <c r="D313" s="197"/>
      <c r="E313" s="198"/>
      <c r="F313" s="198">
        <v>630.13</v>
      </c>
    </row>
    <row r="314" spans="1:6">
      <c r="A314" s="199" t="s">
        <v>1582</v>
      </c>
      <c r="B314" s="200" t="s">
        <v>2594</v>
      </c>
      <c r="C314" s="201" t="s">
        <v>28</v>
      </c>
      <c r="D314" s="202">
        <v>1</v>
      </c>
      <c r="E314" s="203">
        <v>630.13</v>
      </c>
      <c r="F314" s="203">
        <v>630.13</v>
      </c>
    </row>
    <row r="315" spans="1:6">
      <c r="A315" s="194" t="s">
        <v>144</v>
      </c>
      <c r="B315" s="195" t="s">
        <v>108</v>
      </c>
      <c r="C315" s="196" t="s">
        <v>28</v>
      </c>
      <c r="D315" s="197"/>
      <c r="E315" s="198"/>
      <c r="F315" s="198">
        <v>8.9499999999999993</v>
      </c>
    </row>
    <row r="316" spans="1:6">
      <c r="A316" s="199" t="s">
        <v>1559</v>
      </c>
      <c r="B316" s="200" t="s">
        <v>2595</v>
      </c>
      <c r="C316" s="201" t="s">
        <v>28</v>
      </c>
      <c r="D316" s="202">
        <v>1</v>
      </c>
      <c r="E316" s="203">
        <v>8.9499999999999993</v>
      </c>
      <c r="F316" s="203">
        <v>8.9499999999999993</v>
      </c>
    </row>
    <row r="317" spans="1:6">
      <c r="A317" s="194" t="s">
        <v>854</v>
      </c>
      <c r="B317" s="195" t="s">
        <v>474</v>
      </c>
      <c r="C317" s="196" t="s">
        <v>28</v>
      </c>
      <c r="D317" s="197"/>
      <c r="E317" s="198"/>
      <c r="F317" s="198">
        <v>208</v>
      </c>
    </row>
    <row r="318" spans="1:6">
      <c r="A318" s="199" t="s">
        <v>1584</v>
      </c>
      <c r="B318" s="200" t="s">
        <v>2596</v>
      </c>
      <c r="C318" s="201" t="s">
        <v>28</v>
      </c>
      <c r="D318" s="202">
        <v>1</v>
      </c>
      <c r="E318" s="203">
        <v>208</v>
      </c>
      <c r="F318" s="203">
        <v>208</v>
      </c>
    </row>
    <row r="319" spans="1:6">
      <c r="A319" s="194" t="s">
        <v>107</v>
      </c>
      <c r="B319" s="195" t="s">
        <v>145</v>
      </c>
      <c r="C319" s="196" t="s">
        <v>28</v>
      </c>
      <c r="D319" s="197"/>
      <c r="E319" s="198"/>
      <c r="F319" s="198">
        <v>98.45</v>
      </c>
    </row>
    <row r="320" spans="1:6">
      <c r="A320" s="199" t="s">
        <v>1501</v>
      </c>
      <c r="B320" s="200" t="s">
        <v>2597</v>
      </c>
      <c r="C320" s="201" t="s">
        <v>28</v>
      </c>
      <c r="D320" s="202">
        <v>1</v>
      </c>
      <c r="E320" s="203">
        <v>98.45</v>
      </c>
      <c r="F320" s="203">
        <v>98.45</v>
      </c>
    </row>
    <row r="321" spans="1:6">
      <c r="A321" s="194" t="s">
        <v>455</v>
      </c>
      <c r="B321" s="195" t="s">
        <v>561</v>
      </c>
      <c r="C321" s="196" t="s">
        <v>28</v>
      </c>
      <c r="D321" s="197"/>
      <c r="E321" s="198"/>
      <c r="F321" s="198">
        <v>434.4</v>
      </c>
    </row>
    <row r="322" spans="1:6">
      <c r="A322" s="199" t="s">
        <v>1586</v>
      </c>
      <c r="B322" s="200" t="s">
        <v>2598</v>
      </c>
      <c r="C322" s="201" t="s">
        <v>28</v>
      </c>
      <c r="D322" s="202">
        <v>1</v>
      </c>
      <c r="E322" s="203">
        <v>434.4</v>
      </c>
      <c r="F322" s="203">
        <v>434.4</v>
      </c>
    </row>
    <row r="323" spans="1:6">
      <c r="A323" s="194" t="s">
        <v>862</v>
      </c>
      <c r="B323" s="195" t="s">
        <v>867</v>
      </c>
      <c r="C323" s="196" t="s">
        <v>28</v>
      </c>
      <c r="D323" s="197"/>
      <c r="E323" s="198"/>
      <c r="F323" s="198">
        <v>1230</v>
      </c>
    </row>
    <row r="324" spans="1:6">
      <c r="A324" s="199" t="s">
        <v>1587</v>
      </c>
      <c r="B324" s="200" t="s">
        <v>2599</v>
      </c>
      <c r="C324" s="201" t="s">
        <v>28</v>
      </c>
      <c r="D324" s="202">
        <v>1</v>
      </c>
      <c r="E324" s="203">
        <v>1230</v>
      </c>
      <c r="F324" s="203">
        <v>1230</v>
      </c>
    </row>
    <row r="325" spans="1:6">
      <c r="A325" s="194" t="s">
        <v>473</v>
      </c>
      <c r="B325" s="195" t="s">
        <v>855</v>
      </c>
      <c r="C325" s="196" t="s">
        <v>28</v>
      </c>
      <c r="D325" s="197"/>
      <c r="E325" s="198"/>
      <c r="F325" s="198">
        <v>1737.6</v>
      </c>
    </row>
    <row r="326" spans="1:6">
      <c r="A326" s="199" t="s">
        <v>1588</v>
      </c>
      <c r="B326" s="200" t="s">
        <v>2600</v>
      </c>
      <c r="C326" s="201" t="s">
        <v>28</v>
      </c>
      <c r="D326" s="202">
        <v>1</v>
      </c>
      <c r="E326" s="203">
        <v>1737.6</v>
      </c>
      <c r="F326" s="203">
        <v>1737.6</v>
      </c>
    </row>
    <row r="327" spans="1:6">
      <c r="A327" s="194" t="s">
        <v>471</v>
      </c>
      <c r="B327" s="195" t="s">
        <v>853</v>
      </c>
      <c r="C327" s="196" t="s">
        <v>28</v>
      </c>
      <c r="D327" s="197"/>
      <c r="E327" s="198"/>
      <c r="F327" s="198">
        <v>2172</v>
      </c>
    </row>
    <row r="328" spans="1:6">
      <c r="A328" s="199" t="s">
        <v>1589</v>
      </c>
      <c r="B328" s="200" t="s">
        <v>2601</v>
      </c>
      <c r="C328" s="201" t="s">
        <v>28</v>
      </c>
      <c r="D328" s="202">
        <v>1</v>
      </c>
      <c r="E328" s="203">
        <v>2172</v>
      </c>
      <c r="F328" s="203">
        <v>2172</v>
      </c>
    </row>
    <row r="329" spans="1:6">
      <c r="A329" s="194" t="s">
        <v>349</v>
      </c>
      <c r="B329" s="195" t="s">
        <v>502</v>
      </c>
      <c r="C329" s="196" t="s">
        <v>28</v>
      </c>
      <c r="D329" s="197"/>
      <c r="E329" s="198"/>
      <c r="F329" s="198">
        <v>516.54</v>
      </c>
    </row>
    <row r="330" spans="1:6">
      <c r="A330" s="199" t="s">
        <v>1590</v>
      </c>
      <c r="B330" s="200" t="s">
        <v>2602</v>
      </c>
      <c r="C330" s="201" t="s">
        <v>28</v>
      </c>
      <c r="D330" s="202">
        <v>1</v>
      </c>
      <c r="E330" s="203">
        <v>516.54</v>
      </c>
      <c r="F330" s="203">
        <v>516.54</v>
      </c>
    </row>
    <row r="331" spans="1:6">
      <c r="A331" s="194" t="s">
        <v>459</v>
      </c>
      <c r="B331" s="195" t="s">
        <v>847</v>
      </c>
      <c r="C331" s="196" t="s">
        <v>28</v>
      </c>
      <c r="D331" s="197"/>
      <c r="E331" s="198"/>
      <c r="F331" s="198">
        <v>2066.16</v>
      </c>
    </row>
    <row r="332" spans="1:6">
      <c r="A332" s="199" t="s">
        <v>1591</v>
      </c>
      <c r="B332" s="200" t="s">
        <v>2603</v>
      </c>
      <c r="C332" s="201" t="s">
        <v>28</v>
      </c>
      <c r="D332" s="202">
        <v>1</v>
      </c>
      <c r="E332" s="203">
        <v>2066.16</v>
      </c>
      <c r="F332" s="203">
        <v>2066.16</v>
      </c>
    </row>
    <row r="333" spans="1:6">
      <c r="A333" s="194" t="s">
        <v>443</v>
      </c>
      <c r="B333" s="195" t="s">
        <v>256</v>
      </c>
      <c r="C333" s="196" t="s">
        <v>52</v>
      </c>
      <c r="D333" s="197"/>
      <c r="E333" s="198"/>
      <c r="F333" s="198">
        <v>334.57</v>
      </c>
    </row>
    <row r="334" spans="1:6">
      <c r="A334" s="199" t="s">
        <v>1592</v>
      </c>
      <c r="B334" s="200" t="s">
        <v>2604</v>
      </c>
      <c r="C334" s="201" t="s">
        <v>52</v>
      </c>
      <c r="D334" s="202">
        <v>1</v>
      </c>
      <c r="E334" s="203">
        <v>334.57</v>
      </c>
      <c r="F334" s="203">
        <v>334.57</v>
      </c>
    </row>
    <row r="335" spans="1:6">
      <c r="A335" s="194" t="s">
        <v>852</v>
      </c>
      <c r="B335" s="195" t="s">
        <v>472</v>
      </c>
      <c r="C335" s="196" t="s">
        <v>28</v>
      </c>
      <c r="D335" s="197"/>
      <c r="E335" s="198"/>
      <c r="F335" s="198">
        <v>1062</v>
      </c>
    </row>
    <row r="336" spans="1:6">
      <c r="A336" s="199" t="s">
        <v>1593</v>
      </c>
      <c r="B336" s="200" t="s">
        <v>2605</v>
      </c>
      <c r="C336" s="201" t="s">
        <v>28</v>
      </c>
      <c r="D336" s="202">
        <v>1</v>
      </c>
      <c r="E336" s="203">
        <v>1062</v>
      </c>
      <c r="F336" s="203">
        <v>1062</v>
      </c>
    </row>
    <row r="337" spans="1:6">
      <c r="A337" s="194" t="s">
        <v>499</v>
      </c>
      <c r="B337" s="195" t="s">
        <v>332</v>
      </c>
      <c r="C337" s="196" t="s">
        <v>28</v>
      </c>
      <c r="D337" s="197"/>
      <c r="E337" s="198"/>
      <c r="F337" s="198">
        <v>1434.17</v>
      </c>
    </row>
    <row r="338" spans="1:6">
      <c r="A338" s="199" t="s">
        <v>1594</v>
      </c>
      <c r="B338" s="200" t="s">
        <v>2606</v>
      </c>
      <c r="C338" s="201" t="s">
        <v>28</v>
      </c>
      <c r="D338" s="202">
        <v>1</v>
      </c>
      <c r="E338" s="203">
        <v>1434.17</v>
      </c>
      <c r="F338" s="203">
        <v>1434.17</v>
      </c>
    </row>
    <row r="339" spans="1:6">
      <c r="A339" s="194" t="s">
        <v>860</v>
      </c>
      <c r="B339" s="195" t="s">
        <v>865</v>
      </c>
      <c r="C339" s="196" t="s">
        <v>28</v>
      </c>
      <c r="D339" s="197"/>
      <c r="E339" s="198"/>
      <c r="F339" s="198">
        <v>1203.72</v>
      </c>
    </row>
    <row r="340" spans="1:6">
      <c r="A340" s="199" t="s">
        <v>1595</v>
      </c>
      <c r="B340" s="200" t="s">
        <v>2607</v>
      </c>
      <c r="C340" s="201" t="s">
        <v>28</v>
      </c>
      <c r="D340" s="202">
        <v>1</v>
      </c>
      <c r="E340" s="203">
        <v>1203.72</v>
      </c>
      <c r="F340" s="203">
        <v>1203.72</v>
      </c>
    </row>
    <row r="341" spans="1:6">
      <c r="A341" s="194" t="s">
        <v>866</v>
      </c>
      <c r="B341" s="195" t="s">
        <v>863</v>
      </c>
      <c r="C341" s="196" t="s">
        <v>28</v>
      </c>
      <c r="D341" s="197"/>
      <c r="E341" s="198"/>
      <c r="F341" s="198">
        <v>1203.72</v>
      </c>
    </row>
    <row r="342" spans="1:6">
      <c r="A342" s="199" t="s">
        <v>1596</v>
      </c>
      <c r="B342" s="200" t="s">
        <v>2608</v>
      </c>
      <c r="C342" s="201" t="s">
        <v>28</v>
      </c>
      <c r="D342" s="202">
        <v>1</v>
      </c>
      <c r="E342" s="203">
        <v>1203.72</v>
      </c>
      <c r="F342" s="203">
        <v>1203.72</v>
      </c>
    </row>
    <row r="343" spans="1:6">
      <c r="A343" s="194" t="s">
        <v>846</v>
      </c>
      <c r="B343" s="195" t="s">
        <v>460</v>
      </c>
      <c r="C343" s="196" t="s">
        <v>28</v>
      </c>
      <c r="D343" s="197"/>
      <c r="E343" s="198"/>
      <c r="F343" s="198">
        <v>2139.52</v>
      </c>
    </row>
    <row r="344" spans="1:6">
      <c r="A344" s="199" t="s">
        <v>1597</v>
      </c>
      <c r="B344" s="200" t="s">
        <v>2609</v>
      </c>
      <c r="C344" s="201" t="s">
        <v>28</v>
      </c>
      <c r="D344" s="202">
        <v>1</v>
      </c>
      <c r="E344" s="203">
        <v>2139.52</v>
      </c>
      <c r="F344" s="203">
        <v>2139.52</v>
      </c>
    </row>
    <row r="345" spans="1:6">
      <c r="A345" s="194" t="s">
        <v>341</v>
      </c>
      <c r="B345" s="195" t="s">
        <v>496</v>
      </c>
      <c r="C345" s="196" t="s">
        <v>28</v>
      </c>
      <c r="D345" s="197"/>
      <c r="E345" s="198"/>
      <c r="F345" s="198">
        <v>2296.64</v>
      </c>
    </row>
    <row r="346" spans="1:6">
      <c r="A346" s="199" t="s">
        <v>1598</v>
      </c>
      <c r="B346" s="200" t="s">
        <v>2610</v>
      </c>
      <c r="C346" s="201" t="s">
        <v>28</v>
      </c>
      <c r="D346" s="202">
        <v>1</v>
      </c>
      <c r="E346" s="203">
        <v>2296.64</v>
      </c>
      <c r="F346" s="203">
        <v>2296.64</v>
      </c>
    </row>
    <row r="347" spans="1:6">
      <c r="A347" s="194" t="s">
        <v>441</v>
      </c>
      <c r="B347" s="195" t="s">
        <v>352</v>
      </c>
      <c r="C347" s="196" t="s">
        <v>28</v>
      </c>
      <c r="D347" s="197"/>
      <c r="E347" s="198"/>
      <c r="F347" s="198">
        <v>690.13</v>
      </c>
    </row>
    <row r="348" spans="1:6">
      <c r="A348" s="199" t="s">
        <v>1599</v>
      </c>
      <c r="B348" s="200" t="s">
        <v>2611</v>
      </c>
      <c r="C348" s="201" t="s">
        <v>28</v>
      </c>
      <c r="D348" s="202">
        <v>1</v>
      </c>
      <c r="E348" s="203">
        <v>690.13</v>
      </c>
      <c r="F348" s="203">
        <v>690.13</v>
      </c>
    </row>
    <row r="349" spans="1:6">
      <c r="A349" s="194" t="s">
        <v>439</v>
      </c>
      <c r="B349" s="195" t="s">
        <v>393</v>
      </c>
      <c r="C349" s="196" t="s">
        <v>28</v>
      </c>
      <c r="D349" s="197"/>
      <c r="E349" s="198"/>
      <c r="F349" s="198">
        <v>806.15</v>
      </c>
    </row>
    <row r="350" spans="1:6">
      <c r="A350" s="199" t="s">
        <v>1600</v>
      </c>
      <c r="B350" s="200" t="s">
        <v>2612</v>
      </c>
      <c r="C350" s="201" t="s">
        <v>28</v>
      </c>
      <c r="D350" s="202">
        <v>1</v>
      </c>
      <c r="E350" s="203">
        <v>806.15</v>
      </c>
      <c r="F350" s="203">
        <v>806.15</v>
      </c>
    </row>
    <row r="351" spans="1:6">
      <c r="A351" s="194" t="s">
        <v>501</v>
      </c>
      <c r="B351" s="195" t="s">
        <v>350</v>
      </c>
      <c r="C351" s="196" t="s">
        <v>28</v>
      </c>
      <c r="D351" s="197"/>
      <c r="E351" s="198"/>
      <c r="F351" s="198">
        <v>922.15</v>
      </c>
    </row>
    <row r="352" spans="1:6">
      <c r="A352" s="199" t="s">
        <v>1601</v>
      </c>
      <c r="B352" s="200" t="s">
        <v>2613</v>
      </c>
      <c r="C352" s="201" t="s">
        <v>28</v>
      </c>
      <c r="D352" s="202">
        <v>1</v>
      </c>
      <c r="E352" s="203">
        <v>922.15</v>
      </c>
      <c r="F352" s="203">
        <v>922.15</v>
      </c>
    </row>
    <row r="353" spans="1:6">
      <c r="A353" s="194" t="s">
        <v>357</v>
      </c>
      <c r="B353" s="195" t="s">
        <v>391</v>
      </c>
      <c r="C353" s="196" t="s">
        <v>28</v>
      </c>
      <c r="D353" s="197"/>
      <c r="E353" s="198"/>
      <c r="F353" s="198">
        <v>1038.1600000000001</v>
      </c>
    </row>
    <row r="354" spans="1:6">
      <c r="A354" s="199" t="s">
        <v>1602</v>
      </c>
      <c r="B354" s="200" t="s">
        <v>2614</v>
      </c>
      <c r="C354" s="201" t="s">
        <v>28</v>
      </c>
      <c r="D354" s="202">
        <v>1</v>
      </c>
      <c r="E354" s="203">
        <v>1038.1600000000001</v>
      </c>
      <c r="F354" s="203">
        <v>1038.1600000000001</v>
      </c>
    </row>
    <row r="355" spans="1:6">
      <c r="A355" s="194" t="s">
        <v>630</v>
      </c>
      <c r="B355" s="195" t="s">
        <v>563</v>
      </c>
      <c r="C355" s="196" t="s">
        <v>28</v>
      </c>
      <c r="D355" s="197"/>
      <c r="E355" s="198"/>
      <c r="F355" s="198">
        <v>850.63</v>
      </c>
    </row>
    <row r="356" spans="1:6">
      <c r="A356" s="199" t="s">
        <v>1603</v>
      </c>
      <c r="B356" s="200" t="s">
        <v>2615</v>
      </c>
      <c r="C356" s="201" t="s">
        <v>28</v>
      </c>
      <c r="D356" s="202">
        <v>1</v>
      </c>
      <c r="E356" s="203">
        <v>850.63</v>
      </c>
      <c r="F356" s="203">
        <v>850.63</v>
      </c>
    </row>
    <row r="357" spans="1:6">
      <c r="A357" s="194" t="s">
        <v>864</v>
      </c>
      <c r="B357" s="195" t="s">
        <v>861</v>
      </c>
      <c r="C357" s="196" t="s">
        <v>28</v>
      </c>
      <c r="D357" s="197"/>
      <c r="E357" s="198"/>
      <c r="F357" s="198">
        <v>2280.7399999999998</v>
      </c>
    </row>
    <row r="358" spans="1:6">
      <c r="A358" s="199" t="s">
        <v>1604</v>
      </c>
      <c r="B358" s="200" t="s">
        <v>2616</v>
      </c>
      <c r="C358" s="201" t="s">
        <v>28</v>
      </c>
      <c r="D358" s="202">
        <v>1</v>
      </c>
      <c r="E358" s="203">
        <v>2280.7399999999998</v>
      </c>
      <c r="F358" s="203">
        <v>2280.7399999999998</v>
      </c>
    </row>
    <row r="359" spans="1:6">
      <c r="A359" s="194" t="s">
        <v>495</v>
      </c>
      <c r="B359" s="195" t="s">
        <v>342</v>
      </c>
      <c r="C359" s="196" t="s">
        <v>28</v>
      </c>
      <c r="D359" s="197"/>
      <c r="E359" s="198"/>
      <c r="F359" s="198">
        <v>1500</v>
      </c>
    </row>
    <row r="360" spans="1:6">
      <c r="A360" s="199" t="s">
        <v>1605</v>
      </c>
      <c r="B360" s="200" t="s">
        <v>2617</v>
      </c>
      <c r="C360" s="201" t="s">
        <v>28</v>
      </c>
      <c r="D360" s="202">
        <v>1</v>
      </c>
      <c r="E360" s="203">
        <v>1500</v>
      </c>
      <c r="F360" s="203">
        <v>1500</v>
      </c>
    </row>
    <row r="361" spans="1:6">
      <c r="A361" s="194" t="s">
        <v>605</v>
      </c>
      <c r="B361" s="195" t="s">
        <v>541</v>
      </c>
      <c r="C361" s="196" t="s">
        <v>28</v>
      </c>
      <c r="D361" s="197"/>
      <c r="E361" s="198"/>
      <c r="F361" s="198">
        <v>979.88</v>
      </c>
    </row>
    <row r="362" spans="1:6">
      <c r="A362" s="199" t="s">
        <v>1606</v>
      </c>
      <c r="B362" s="200" t="s">
        <v>2618</v>
      </c>
      <c r="C362" s="201" t="s">
        <v>28</v>
      </c>
      <c r="D362" s="202">
        <v>1</v>
      </c>
      <c r="E362" s="203">
        <v>979.88</v>
      </c>
      <c r="F362" s="203">
        <v>979.88</v>
      </c>
    </row>
    <row r="363" spans="1:6">
      <c r="A363" s="194" t="s">
        <v>437</v>
      </c>
      <c r="B363" s="195" t="s">
        <v>344</v>
      </c>
      <c r="C363" s="196" t="s">
        <v>28</v>
      </c>
      <c r="D363" s="197"/>
      <c r="E363" s="198"/>
      <c r="F363" s="198">
        <v>659.32</v>
      </c>
    </row>
    <row r="364" spans="1:6">
      <c r="A364" s="199" t="s">
        <v>1607</v>
      </c>
      <c r="B364" s="200" t="s">
        <v>2619</v>
      </c>
      <c r="C364" s="201" t="s">
        <v>28</v>
      </c>
      <c r="D364" s="202">
        <v>1</v>
      </c>
      <c r="E364" s="203">
        <v>659.32</v>
      </c>
      <c r="F364" s="203">
        <v>659.32</v>
      </c>
    </row>
    <row r="365" spans="1:6">
      <c r="A365" s="194" t="s">
        <v>392</v>
      </c>
      <c r="B365" s="195" t="s">
        <v>440</v>
      </c>
      <c r="C365" s="196" t="s">
        <v>28</v>
      </c>
      <c r="D365" s="197"/>
      <c r="E365" s="198"/>
      <c r="F365" s="198">
        <v>962.48</v>
      </c>
    </row>
    <row r="366" spans="1:6">
      <c r="A366" s="199" t="s">
        <v>1608</v>
      </c>
      <c r="B366" s="200" t="s">
        <v>2620</v>
      </c>
      <c r="C366" s="201" t="s">
        <v>28</v>
      </c>
      <c r="D366" s="202">
        <v>1</v>
      </c>
      <c r="E366" s="203">
        <v>962.48</v>
      </c>
      <c r="F366" s="203">
        <v>962.48</v>
      </c>
    </row>
  </sheetData>
  <pageMargins left="0.75" right="0.75" top="1" bottom="1" header="0.5" footer="0.5"/>
  <pageSetup paperSize="0" fitToWidth="0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E148"/>
  <sheetViews>
    <sheetView topLeftCell="A19" workbookViewId="0"/>
  </sheetViews>
  <sheetFormatPr defaultRowHeight="12.75"/>
  <cols>
    <col min="1" max="1" width="12.7109375" style="170" customWidth="1"/>
    <col min="2" max="2" width="180.7109375" style="170" customWidth="1"/>
    <col min="3" max="3" width="8.7109375" style="170" customWidth="1"/>
    <col min="4" max="4" width="12.7109375" style="170" customWidth="1"/>
    <col min="5" max="5" width="14.7109375" style="170" customWidth="1"/>
    <col min="6" max="16384" width="9.140625" style="170"/>
  </cols>
  <sheetData>
    <row r="1" spans="1:5">
      <c r="A1" s="165" t="s">
        <v>2660</v>
      </c>
      <c r="B1" s="166"/>
      <c r="C1" s="167"/>
      <c r="D1" s="168"/>
      <c r="E1" s="169"/>
    </row>
    <row r="2" spans="1:5">
      <c r="A2" s="165" t="s">
        <v>1</v>
      </c>
      <c r="B2" s="166"/>
      <c r="C2" s="167"/>
      <c r="D2" s="168"/>
      <c r="E2" s="169"/>
    </row>
    <row r="3" spans="1:5">
      <c r="A3" s="166" t="s">
        <v>2</v>
      </c>
      <c r="B3" s="166"/>
      <c r="C3" s="167"/>
      <c r="D3" s="168"/>
      <c r="E3" s="169"/>
    </row>
    <row r="4" spans="1:5">
      <c r="A4" s="166" t="s">
        <v>3</v>
      </c>
      <c r="B4" s="166"/>
      <c r="C4" s="167"/>
      <c r="D4" s="168"/>
      <c r="E4" s="169"/>
    </row>
    <row r="5" spans="1:5">
      <c r="A5" s="171" t="s">
        <v>4</v>
      </c>
      <c r="B5" s="172" t="s">
        <v>1482</v>
      </c>
      <c r="C5" s="173" t="s">
        <v>1483</v>
      </c>
      <c r="D5" s="174" t="s">
        <v>1484</v>
      </c>
      <c r="E5" s="175" t="s">
        <v>1485</v>
      </c>
    </row>
    <row r="6" spans="1:5">
      <c r="A6" s="176" t="s">
        <v>1585</v>
      </c>
      <c r="B6" s="177" t="s">
        <v>2840</v>
      </c>
      <c r="C6" s="178" t="s">
        <v>28</v>
      </c>
      <c r="D6" s="179">
        <v>217.92</v>
      </c>
      <c r="E6" s="180">
        <v>43266</v>
      </c>
    </row>
    <row r="7" spans="1:5">
      <c r="A7" s="176" t="s">
        <v>1486</v>
      </c>
      <c r="B7" s="177" t="s">
        <v>2841</v>
      </c>
      <c r="C7" s="178" t="s">
        <v>28</v>
      </c>
      <c r="D7" s="179">
        <v>139.75</v>
      </c>
      <c r="E7" s="180">
        <v>43266</v>
      </c>
    </row>
    <row r="8" spans="1:5">
      <c r="A8" s="176" t="s">
        <v>1560</v>
      </c>
      <c r="B8" s="177" t="s">
        <v>1487</v>
      </c>
      <c r="C8" s="178" t="s">
        <v>28</v>
      </c>
      <c r="D8" s="179">
        <v>93.54</v>
      </c>
      <c r="E8" s="180">
        <v>43223</v>
      </c>
    </row>
    <row r="9" spans="1:5">
      <c r="A9" s="176" t="s">
        <v>2842</v>
      </c>
      <c r="B9" s="177" t="s">
        <v>2843</v>
      </c>
      <c r="C9" s="178" t="s">
        <v>28</v>
      </c>
      <c r="D9" s="179">
        <v>5.63</v>
      </c>
      <c r="E9" s="180">
        <v>43269</v>
      </c>
    </row>
    <row r="10" spans="1:5">
      <c r="A10" s="176" t="s">
        <v>1488</v>
      </c>
      <c r="B10" s="177" t="s">
        <v>1489</v>
      </c>
      <c r="C10" s="178" t="s">
        <v>54</v>
      </c>
      <c r="D10" s="179">
        <v>2250.63</v>
      </c>
      <c r="E10" s="180"/>
    </row>
    <row r="11" spans="1:5">
      <c r="A11" s="176" t="s">
        <v>1490</v>
      </c>
      <c r="B11" s="177" t="s">
        <v>1491</v>
      </c>
      <c r="C11" s="178" t="s">
        <v>54</v>
      </c>
      <c r="D11" s="179">
        <v>2034.63</v>
      </c>
      <c r="E11" s="180"/>
    </row>
    <row r="12" spans="1:5">
      <c r="A12" s="176" t="s">
        <v>2844</v>
      </c>
      <c r="B12" s="177" t="s">
        <v>2845</v>
      </c>
      <c r="C12" s="178" t="s">
        <v>28</v>
      </c>
      <c r="D12" s="179">
        <v>10.38</v>
      </c>
      <c r="E12" s="180">
        <v>43269</v>
      </c>
    </row>
    <row r="13" spans="1:5">
      <c r="A13" s="176" t="s">
        <v>2846</v>
      </c>
      <c r="B13" s="177" t="s">
        <v>2847</v>
      </c>
      <c r="C13" s="178" t="s">
        <v>28</v>
      </c>
      <c r="D13" s="179">
        <v>127.8</v>
      </c>
      <c r="E13" s="180">
        <v>43269</v>
      </c>
    </row>
    <row r="14" spans="1:5">
      <c r="A14" s="176" t="s">
        <v>1492</v>
      </c>
      <c r="B14" s="177" t="s">
        <v>110</v>
      </c>
      <c r="C14" s="178" t="s">
        <v>28</v>
      </c>
      <c r="D14" s="179">
        <v>3.56</v>
      </c>
      <c r="E14" s="180"/>
    </row>
    <row r="15" spans="1:5">
      <c r="A15" s="176" t="s">
        <v>1493</v>
      </c>
      <c r="B15" s="177" t="s">
        <v>606</v>
      </c>
      <c r="C15" s="178" t="s">
        <v>28</v>
      </c>
      <c r="D15" s="179">
        <v>1.1000000000000001</v>
      </c>
      <c r="E15" s="180">
        <v>43076</v>
      </c>
    </row>
    <row r="16" spans="1:5">
      <c r="A16" s="176" t="s">
        <v>1494</v>
      </c>
      <c r="B16" s="177" t="s">
        <v>1495</v>
      </c>
      <c r="C16" s="178" t="s">
        <v>40</v>
      </c>
      <c r="D16" s="179">
        <v>2200</v>
      </c>
      <c r="E16" s="180">
        <v>43123</v>
      </c>
    </row>
    <row r="17" spans="1:5">
      <c r="A17" s="176" t="s">
        <v>2848</v>
      </c>
      <c r="B17" s="177" t="s">
        <v>2849</v>
      </c>
      <c r="C17" s="178" t="s">
        <v>282</v>
      </c>
      <c r="D17" s="179">
        <v>12.55</v>
      </c>
      <c r="E17" s="180">
        <v>43269</v>
      </c>
    </row>
    <row r="18" spans="1:5">
      <c r="A18" s="176" t="s">
        <v>2850</v>
      </c>
      <c r="B18" s="177" t="s">
        <v>2851</v>
      </c>
      <c r="C18" s="178" t="s">
        <v>28</v>
      </c>
      <c r="D18" s="179">
        <v>29.93</v>
      </c>
      <c r="E18" s="180">
        <v>43269</v>
      </c>
    </row>
    <row r="19" spans="1:5">
      <c r="A19" s="176" t="s">
        <v>1496</v>
      </c>
      <c r="B19" s="177" t="s">
        <v>356</v>
      </c>
      <c r="C19" s="178" t="s">
        <v>28</v>
      </c>
      <c r="D19" s="179">
        <v>15.88</v>
      </c>
      <c r="E19" s="180"/>
    </row>
    <row r="20" spans="1:5">
      <c r="A20" s="176" t="s">
        <v>1497</v>
      </c>
      <c r="B20" s="177" t="s">
        <v>426</v>
      </c>
      <c r="C20" s="178" t="s">
        <v>28</v>
      </c>
      <c r="D20" s="179">
        <v>30.11</v>
      </c>
      <c r="E20" s="180"/>
    </row>
    <row r="21" spans="1:5">
      <c r="A21" s="176" t="s">
        <v>1561</v>
      </c>
      <c r="B21" s="177" t="s">
        <v>157</v>
      </c>
      <c r="C21" s="178" t="s">
        <v>28</v>
      </c>
      <c r="D21" s="179">
        <v>25</v>
      </c>
      <c r="E21" s="180">
        <v>43223</v>
      </c>
    </row>
    <row r="22" spans="1:5">
      <c r="A22" s="176" t="s">
        <v>2852</v>
      </c>
      <c r="B22" s="177" t="s">
        <v>2853</v>
      </c>
      <c r="C22" s="178" t="s">
        <v>28</v>
      </c>
      <c r="D22" s="179">
        <v>49.5</v>
      </c>
      <c r="E22" s="180">
        <v>43266</v>
      </c>
    </row>
    <row r="23" spans="1:5">
      <c r="A23" s="176" t="s">
        <v>2854</v>
      </c>
      <c r="B23" s="177" t="s">
        <v>2855</v>
      </c>
      <c r="C23" s="178" t="s">
        <v>28</v>
      </c>
      <c r="D23" s="179">
        <v>54.07</v>
      </c>
      <c r="E23" s="180">
        <v>43269</v>
      </c>
    </row>
    <row r="24" spans="1:5">
      <c r="A24" s="176" t="s">
        <v>2856</v>
      </c>
      <c r="B24" s="177" t="s">
        <v>2857</v>
      </c>
      <c r="C24" s="178" t="s">
        <v>28</v>
      </c>
      <c r="D24" s="179">
        <v>42.63</v>
      </c>
      <c r="E24" s="180">
        <v>43269</v>
      </c>
    </row>
    <row r="25" spans="1:5">
      <c r="A25" s="176" t="s">
        <v>2858</v>
      </c>
      <c r="B25" s="177" t="s">
        <v>2859</v>
      </c>
      <c r="C25" s="178" t="s">
        <v>28</v>
      </c>
      <c r="D25" s="179">
        <v>39.450000000000003</v>
      </c>
      <c r="E25" s="180">
        <v>43269</v>
      </c>
    </row>
    <row r="26" spans="1:5">
      <c r="A26" s="176" t="s">
        <v>1499</v>
      </c>
      <c r="B26" s="177" t="s">
        <v>142</v>
      </c>
      <c r="C26" s="178" t="s">
        <v>28</v>
      </c>
      <c r="D26" s="179">
        <v>5.72</v>
      </c>
      <c r="E26" s="180"/>
    </row>
    <row r="27" spans="1:5">
      <c r="A27" s="176" t="s">
        <v>1500</v>
      </c>
      <c r="B27" s="177" t="s">
        <v>2777</v>
      </c>
      <c r="C27" s="178" t="s">
        <v>28</v>
      </c>
      <c r="D27" s="179">
        <v>9.25</v>
      </c>
      <c r="E27" s="180"/>
    </row>
    <row r="28" spans="1:5">
      <c r="A28" s="176" t="s">
        <v>1583</v>
      </c>
      <c r="B28" s="177" t="s">
        <v>155</v>
      </c>
      <c r="C28" s="178" t="s">
        <v>28</v>
      </c>
      <c r="D28" s="179">
        <v>15.74</v>
      </c>
      <c r="E28" s="180"/>
    </row>
    <row r="29" spans="1:5">
      <c r="A29" s="176" t="s">
        <v>2860</v>
      </c>
      <c r="B29" s="177" t="s">
        <v>2861</v>
      </c>
      <c r="C29" s="178" t="s">
        <v>28</v>
      </c>
      <c r="D29" s="179">
        <v>38.86</v>
      </c>
      <c r="E29" s="180">
        <v>43269</v>
      </c>
    </row>
    <row r="30" spans="1:5">
      <c r="A30" s="176" t="s">
        <v>2862</v>
      </c>
      <c r="B30" s="177" t="s">
        <v>2863</v>
      </c>
      <c r="C30" s="178" t="s">
        <v>28</v>
      </c>
      <c r="D30" s="179">
        <v>86.8</v>
      </c>
      <c r="E30" s="180">
        <v>43269</v>
      </c>
    </row>
    <row r="31" spans="1:5">
      <c r="A31" s="176" t="s">
        <v>1502</v>
      </c>
      <c r="B31" s="177" t="s">
        <v>1503</v>
      </c>
      <c r="C31" s="178" t="s">
        <v>28</v>
      </c>
      <c r="D31" s="179">
        <v>6037.9</v>
      </c>
      <c r="E31" s="180">
        <v>43111</v>
      </c>
    </row>
    <row r="32" spans="1:5">
      <c r="A32" s="176" t="s">
        <v>1504</v>
      </c>
      <c r="B32" s="177" t="s">
        <v>1505</v>
      </c>
      <c r="C32" s="178" t="s">
        <v>28</v>
      </c>
      <c r="D32" s="179">
        <v>1090</v>
      </c>
      <c r="E32" s="180">
        <v>43109</v>
      </c>
    </row>
    <row r="33" spans="1:5">
      <c r="A33" s="176" t="s">
        <v>1532</v>
      </c>
      <c r="B33" s="177" t="s">
        <v>2864</v>
      </c>
      <c r="C33" s="178" t="s">
        <v>28</v>
      </c>
      <c r="D33" s="179">
        <v>242.33</v>
      </c>
      <c r="E33" s="180">
        <v>43266</v>
      </c>
    </row>
    <row r="34" spans="1:5">
      <c r="A34" s="176" t="s">
        <v>2865</v>
      </c>
      <c r="B34" s="177" t="s">
        <v>2866</v>
      </c>
      <c r="C34" s="178" t="s">
        <v>28</v>
      </c>
      <c r="D34" s="179">
        <v>58.9</v>
      </c>
      <c r="E34" s="180">
        <v>43266</v>
      </c>
    </row>
    <row r="35" spans="1:5">
      <c r="A35" s="176" t="s">
        <v>2867</v>
      </c>
      <c r="B35" s="177" t="s">
        <v>2868</v>
      </c>
      <c r="C35" s="178" t="s">
        <v>28</v>
      </c>
      <c r="D35" s="179">
        <v>1021.8</v>
      </c>
      <c r="E35" s="180">
        <v>43266</v>
      </c>
    </row>
    <row r="36" spans="1:5">
      <c r="A36" s="176" t="s">
        <v>2869</v>
      </c>
      <c r="B36" s="177" t="s">
        <v>2870</v>
      </c>
      <c r="C36" s="178" t="s">
        <v>28</v>
      </c>
      <c r="D36" s="179">
        <v>23.91</v>
      </c>
      <c r="E36" s="180">
        <v>43269</v>
      </c>
    </row>
    <row r="37" spans="1:5">
      <c r="A37" s="176" t="s">
        <v>1506</v>
      </c>
      <c r="B37" s="177" t="s">
        <v>1507</v>
      </c>
      <c r="C37" s="178" t="s">
        <v>28</v>
      </c>
      <c r="D37" s="179">
        <v>1025</v>
      </c>
      <c r="E37" s="180">
        <v>43109</v>
      </c>
    </row>
    <row r="38" spans="1:5">
      <c r="A38" s="176" t="s">
        <v>2871</v>
      </c>
      <c r="B38" s="177" t="s">
        <v>2872</v>
      </c>
      <c r="C38" s="178" t="s">
        <v>28</v>
      </c>
      <c r="D38" s="179">
        <v>75</v>
      </c>
      <c r="E38" s="180">
        <v>43269</v>
      </c>
    </row>
    <row r="39" spans="1:5">
      <c r="A39" s="176" t="s">
        <v>1508</v>
      </c>
      <c r="B39" s="177" t="s">
        <v>151</v>
      </c>
      <c r="C39" s="178" t="s">
        <v>28</v>
      </c>
      <c r="D39" s="179">
        <v>14.49</v>
      </c>
      <c r="E39" s="180"/>
    </row>
    <row r="40" spans="1:5">
      <c r="A40" s="176" t="s">
        <v>1509</v>
      </c>
      <c r="B40" s="177" t="s">
        <v>114</v>
      </c>
      <c r="C40" s="178" t="s">
        <v>28</v>
      </c>
      <c r="D40" s="179">
        <v>3.96</v>
      </c>
      <c r="E40" s="180"/>
    </row>
    <row r="41" spans="1:5">
      <c r="A41" s="176" t="s">
        <v>1510</v>
      </c>
      <c r="B41" s="177" t="s">
        <v>364</v>
      </c>
      <c r="C41" s="178" t="s">
        <v>28</v>
      </c>
      <c r="D41" s="179">
        <v>6733</v>
      </c>
      <c r="E41" s="180">
        <v>43110</v>
      </c>
    </row>
    <row r="42" spans="1:5">
      <c r="A42" s="176" t="s">
        <v>2873</v>
      </c>
      <c r="B42" s="177" t="s">
        <v>2874</v>
      </c>
      <c r="C42" s="178" t="s">
        <v>54</v>
      </c>
      <c r="D42" s="179">
        <v>950</v>
      </c>
      <c r="E42" s="180">
        <v>43269</v>
      </c>
    </row>
    <row r="43" spans="1:5">
      <c r="A43" s="176" t="s">
        <v>2875</v>
      </c>
      <c r="B43" s="177" t="s">
        <v>2876</v>
      </c>
      <c r="C43" s="178" t="s">
        <v>28</v>
      </c>
      <c r="D43" s="179">
        <v>334.52</v>
      </c>
      <c r="E43" s="180">
        <v>43266</v>
      </c>
    </row>
    <row r="44" spans="1:5">
      <c r="A44" s="176" t="s">
        <v>2877</v>
      </c>
      <c r="B44" s="177" t="s">
        <v>2876</v>
      </c>
      <c r="C44" s="178" t="s">
        <v>28</v>
      </c>
      <c r="D44" s="179">
        <v>334.52</v>
      </c>
      <c r="E44" s="180">
        <v>43269</v>
      </c>
    </row>
    <row r="45" spans="1:5">
      <c r="A45" s="176" t="s">
        <v>2878</v>
      </c>
      <c r="B45" s="177" t="s">
        <v>2876</v>
      </c>
      <c r="C45" s="178" t="s">
        <v>28</v>
      </c>
      <c r="D45" s="179">
        <v>334.52</v>
      </c>
      <c r="E45" s="180">
        <v>43269</v>
      </c>
    </row>
    <row r="46" spans="1:5">
      <c r="A46" s="176" t="s">
        <v>2879</v>
      </c>
      <c r="B46" s="177" t="s">
        <v>2876</v>
      </c>
      <c r="C46" s="178" t="s">
        <v>28</v>
      </c>
      <c r="D46" s="179">
        <v>334.52</v>
      </c>
      <c r="E46" s="180">
        <v>43269</v>
      </c>
    </row>
    <row r="47" spans="1:5">
      <c r="A47" s="176" t="s">
        <v>2880</v>
      </c>
      <c r="B47" s="177" t="s">
        <v>2881</v>
      </c>
      <c r="C47" s="178" t="s">
        <v>28</v>
      </c>
      <c r="D47" s="179">
        <v>110.07</v>
      </c>
      <c r="E47" s="180">
        <v>43266</v>
      </c>
    </row>
    <row r="48" spans="1:5">
      <c r="A48" s="176" t="s">
        <v>1511</v>
      </c>
      <c r="B48" s="177" t="s">
        <v>452</v>
      </c>
      <c r="C48" s="178" t="s">
        <v>28</v>
      </c>
      <c r="D48" s="179">
        <v>623.41999999999996</v>
      </c>
      <c r="E48" s="180">
        <v>43110</v>
      </c>
    </row>
    <row r="49" spans="1:5">
      <c r="A49" s="176" t="s">
        <v>1512</v>
      </c>
      <c r="B49" s="177" t="s">
        <v>849</v>
      </c>
      <c r="C49" s="178" t="s">
        <v>28</v>
      </c>
      <c r="D49" s="179">
        <v>147.79</v>
      </c>
      <c r="E49" s="180">
        <v>43110</v>
      </c>
    </row>
    <row r="50" spans="1:5">
      <c r="A50" s="176" t="s">
        <v>1513</v>
      </c>
      <c r="B50" s="177" t="s">
        <v>450</v>
      </c>
      <c r="C50" s="178" t="s">
        <v>28</v>
      </c>
      <c r="D50" s="179">
        <v>221.1</v>
      </c>
      <c r="E50" s="180">
        <v>43110</v>
      </c>
    </row>
    <row r="51" spans="1:5">
      <c r="A51" s="176" t="s">
        <v>1514</v>
      </c>
      <c r="B51" s="177" t="s">
        <v>334</v>
      </c>
      <c r="C51" s="178" t="s">
        <v>28</v>
      </c>
      <c r="D51" s="179">
        <v>179.46</v>
      </c>
      <c r="E51" s="180"/>
    </row>
    <row r="52" spans="1:5">
      <c r="A52" s="176" t="s">
        <v>1515</v>
      </c>
      <c r="B52" s="177" t="s">
        <v>436</v>
      </c>
      <c r="C52" s="178" t="s">
        <v>28</v>
      </c>
      <c r="D52" s="179">
        <v>292.16000000000003</v>
      </c>
      <c r="E52" s="180">
        <v>43110</v>
      </c>
    </row>
    <row r="53" spans="1:5">
      <c r="A53" s="176" t="s">
        <v>1516</v>
      </c>
      <c r="B53" s="177" t="s">
        <v>851</v>
      </c>
      <c r="C53" s="178" t="s">
        <v>28</v>
      </c>
      <c r="D53" s="179">
        <v>152.36000000000001</v>
      </c>
      <c r="E53" s="180">
        <v>43112</v>
      </c>
    </row>
    <row r="54" spans="1:5">
      <c r="A54" s="176" t="s">
        <v>1517</v>
      </c>
      <c r="B54" s="177" t="s">
        <v>442</v>
      </c>
      <c r="C54" s="178" t="s">
        <v>28</v>
      </c>
      <c r="D54" s="179">
        <v>274.61</v>
      </c>
      <c r="E54" s="180">
        <v>43110</v>
      </c>
    </row>
    <row r="55" spans="1:5">
      <c r="A55" s="176" t="s">
        <v>1518</v>
      </c>
      <c r="B55" s="177" t="s">
        <v>420</v>
      </c>
      <c r="C55" s="178" t="s">
        <v>28</v>
      </c>
      <c r="D55" s="179">
        <v>5480</v>
      </c>
      <c r="E55" s="180"/>
    </row>
    <row r="56" spans="1:5">
      <c r="A56" s="176" t="s">
        <v>2882</v>
      </c>
      <c r="B56" s="177" t="s">
        <v>2883</v>
      </c>
      <c r="C56" s="178" t="s">
        <v>28</v>
      </c>
      <c r="D56" s="179">
        <v>628.6</v>
      </c>
      <c r="E56" s="180">
        <v>43266</v>
      </c>
    </row>
    <row r="57" spans="1:5">
      <c r="A57" s="176" t="s">
        <v>1519</v>
      </c>
      <c r="B57" s="177" t="s">
        <v>555</v>
      </c>
      <c r="C57" s="178" t="s">
        <v>28</v>
      </c>
      <c r="D57" s="179">
        <v>156.88999999999999</v>
      </c>
      <c r="E57" s="180">
        <v>43110</v>
      </c>
    </row>
    <row r="58" spans="1:5">
      <c r="A58" s="176" t="s">
        <v>1520</v>
      </c>
      <c r="B58" s="177" t="s">
        <v>456</v>
      </c>
      <c r="C58" s="178" t="s">
        <v>28</v>
      </c>
      <c r="D58" s="179">
        <v>225.59</v>
      </c>
      <c r="E58" s="180">
        <v>43110</v>
      </c>
    </row>
    <row r="59" spans="1:5">
      <c r="A59" s="176" t="s">
        <v>2884</v>
      </c>
      <c r="B59" s="177" t="s">
        <v>2885</v>
      </c>
      <c r="C59" s="178" t="s">
        <v>52</v>
      </c>
      <c r="D59" s="179">
        <v>34.28</v>
      </c>
      <c r="E59" s="180">
        <v>43269</v>
      </c>
    </row>
    <row r="60" spans="1:5">
      <c r="A60" s="176" t="s">
        <v>1521</v>
      </c>
      <c r="B60" s="177" t="s">
        <v>1522</v>
      </c>
      <c r="C60" s="178" t="s">
        <v>40</v>
      </c>
      <c r="D60" s="179">
        <v>5000</v>
      </c>
      <c r="E60" s="180">
        <v>43123</v>
      </c>
    </row>
    <row r="61" spans="1:5">
      <c r="A61" s="176" t="s">
        <v>1523</v>
      </c>
      <c r="B61" s="177" t="s">
        <v>64</v>
      </c>
      <c r="C61" s="178" t="s">
        <v>47</v>
      </c>
      <c r="D61" s="179">
        <v>354.02</v>
      </c>
      <c r="E61" s="180"/>
    </row>
    <row r="62" spans="1:5">
      <c r="A62" s="176" t="s">
        <v>1524</v>
      </c>
      <c r="B62" s="177" t="s">
        <v>340</v>
      </c>
      <c r="C62" s="178" t="s">
        <v>28</v>
      </c>
      <c r="D62" s="179">
        <v>289</v>
      </c>
      <c r="E62" s="180">
        <v>43132</v>
      </c>
    </row>
    <row r="63" spans="1:5">
      <c r="A63" s="176" t="s">
        <v>1525</v>
      </c>
      <c r="B63" s="177" t="s">
        <v>336</v>
      </c>
      <c r="C63" s="178" t="s">
        <v>28</v>
      </c>
      <c r="D63" s="179">
        <v>349.24</v>
      </c>
      <c r="E63" s="180"/>
    </row>
    <row r="64" spans="1:5">
      <c r="A64" s="176" t="s">
        <v>1526</v>
      </c>
      <c r="B64" s="177" t="s">
        <v>444</v>
      </c>
      <c r="C64" s="178" t="s">
        <v>28</v>
      </c>
      <c r="D64" s="179">
        <v>538.29999999999995</v>
      </c>
      <c r="E64" s="180">
        <v>43110</v>
      </c>
    </row>
    <row r="65" spans="1:5">
      <c r="A65" s="176" t="s">
        <v>1527</v>
      </c>
      <c r="B65" s="177" t="s">
        <v>458</v>
      </c>
      <c r="C65" s="178" t="s">
        <v>28</v>
      </c>
      <c r="D65" s="179">
        <v>308.56</v>
      </c>
      <c r="E65" s="180">
        <v>43110</v>
      </c>
    </row>
    <row r="66" spans="1:5">
      <c r="A66" s="176" t="s">
        <v>1528</v>
      </c>
      <c r="B66" s="177" t="s">
        <v>348</v>
      </c>
      <c r="C66" s="178" t="s">
        <v>28</v>
      </c>
      <c r="D66" s="179">
        <v>93.41</v>
      </c>
      <c r="E66" s="180"/>
    </row>
    <row r="67" spans="1:5">
      <c r="A67" s="176" t="s">
        <v>1529</v>
      </c>
      <c r="B67" s="177" t="s">
        <v>500</v>
      </c>
      <c r="C67" s="178" t="s">
        <v>28</v>
      </c>
      <c r="D67" s="179">
        <v>140.35</v>
      </c>
      <c r="E67" s="180">
        <v>43110</v>
      </c>
    </row>
    <row r="68" spans="1:5">
      <c r="A68" s="176" t="s">
        <v>1530</v>
      </c>
      <c r="B68" s="177" t="s">
        <v>1531</v>
      </c>
      <c r="C68" s="178" t="s">
        <v>40</v>
      </c>
      <c r="D68" s="179">
        <v>300</v>
      </c>
      <c r="E68" s="180">
        <v>43123</v>
      </c>
    </row>
    <row r="69" spans="1:5">
      <c r="A69" s="176" t="s">
        <v>1562</v>
      </c>
      <c r="B69" s="177" t="s">
        <v>1533</v>
      </c>
      <c r="C69" s="178" t="s">
        <v>33</v>
      </c>
      <c r="D69" s="179">
        <v>3.5</v>
      </c>
      <c r="E69" s="180">
        <v>43229</v>
      </c>
    </row>
    <row r="70" spans="1:5">
      <c r="A70" s="176" t="s">
        <v>1534</v>
      </c>
      <c r="B70" s="177" t="s">
        <v>1535</v>
      </c>
      <c r="C70" s="178" t="s">
        <v>28</v>
      </c>
      <c r="D70" s="179">
        <v>4085</v>
      </c>
      <c r="E70" s="180"/>
    </row>
    <row r="71" spans="1:5">
      <c r="A71" s="176" t="s">
        <v>1536</v>
      </c>
      <c r="B71" s="177" t="s">
        <v>112</v>
      </c>
      <c r="C71" s="178" t="s">
        <v>28</v>
      </c>
      <c r="D71" s="179">
        <v>0.82</v>
      </c>
      <c r="E71" s="180"/>
    </row>
    <row r="72" spans="1:5">
      <c r="A72" s="176" t="s">
        <v>1537</v>
      </c>
      <c r="B72" s="177" t="s">
        <v>1538</v>
      </c>
      <c r="C72" s="178" t="s">
        <v>28</v>
      </c>
      <c r="D72" s="179">
        <v>374.26</v>
      </c>
      <c r="E72" s="180"/>
    </row>
    <row r="73" spans="1:5">
      <c r="A73" s="176" t="s">
        <v>2886</v>
      </c>
      <c r="B73" s="177" t="s">
        <v>2887</v>
      </c>
      <c r="C73" s="178" t="s">
        <v>28</v>
      </c>
      <c r="D73" s="179">
        <v>185</v>
      </c>
      <c r="E73" s="180">
        <v>43266</v>
      </c>
    </row>
    <row r="74" spans="1:5">
      <c r="A74" s="176" t="s">
        <v>2888</v>
      </c>
      <c r="B74" s="177" t="s">
        <v>2889</v>
      </c>
      <c r="C74" s="178" t="s">
        <v>28</v>
      </c>
      <c r="D74" s="179">
        <v>82.17</v>
      </c>
      <c r="E74" s="180">
        <v>43269</v>
      </c>
    </row>
    <row r="75" spans="1:5">
      <c r="A75" s="176" t="s">
        <v>2890</v>
      </c>
      <c r="B75" s="177" t="s">
        <v>2891</v>
      </c>
      <c r="C75" s="178" t="s">
        <v>28</v>
      </c>
      <c r="D75" s="179">
        <v>82.17</v>
      </c>
      <c r="E75" s="180">
        <v>43269</v>
      </c>
    </row>
    <row r="76" spans="1:5">
      <c r="A76" s="176" t="s">
        <v>1539</v>
      </c>
      <c r="B76" s="177" t="s">
        <v>338</v>
      </c>
      <c r="C76" s="178" t="s">
        <v>28</v>
      </c>
      <c r="D76" s="179">
        <v>219.22</v>
      </c>
      <c r="E76" s="180"/>
    </row>
    <row r="77" spans="1:5">
      <c r="A77" s="176" t="s">
        <v>2892</v>
      </c>
      <c r="B77" s="177" t="s">
        <v>2893</v>
      </c>
      <c r="C77" s="178" t="s">
        <v>28</v>
      </c>
      <c r="D77" s="179">
        <v>12.09</v>
      </c>
      <c r="E77" s="180">
        <v>43266</v>
      </c>
    </row>
    <row r="78" spans="1:5">
      <c r="A78" s="176" t="s">
        <v>1540</v>
      </c>
      <c r="B78" s="177" t="s">
        <v>137</v>
      </c>
      <c r="C78" s="178" t="s">
        <v>54</v>
      </c>
      <c r="D78" s="179">
        <v>91.55</v>
      </c>
      <c r="E78" s="180"/>
    </row>
    <row r="79" spans="1:5">
      <c r="A79" s="176" t="s">
        <v>1541</v>
      </c>
      <c r="B79" s="177" t="s">
        <v>135</v>
      </c>
      <c r="C79" s="178" t="s">
        <v>54</v>
      </c>
      <c r="D79" s="179">
        <v>117.31</v>
      </c>
      <c r="E79" s="180"/>
    </row>
    <row r="80" spans="1:5">
      <c r="A80" s="176" t="s">
        <v>1542</v>
      </c>
      <c r="B80" s="177" t="s">
        <v>354</v>
      </c>
      <c r="C80" s="178" t="s">
        <v>28</v>
      </c>
      <c r="D80" s="179">
        <v>207.07</v>
      </c>
      <c r="E80" s="180"/>
    </row>
    <row r="81" spans="1:5">
      <c r="A81" s="176" t="s">
        <v>1543</v>
      </c>
      <c r="B81" s="177" t="s">
        <v>438</v>
      </c>
      <c r="C81" s="178" t="s">
        <v>28</v>
      </c>
      <c r="D81" s="179">
        <v>251.1</v>
      </c>
      <c r="E81" s="180">
        <v>43110</v>
      </c>
    </row>
    <row r="82" spans="1:5">
      <c r="A82" s="176" t="s">
        <v>1544</v>
      </c>
      <c r="B82" s="177" t="s">
        <v>446</v>
      </c>
      <c r="C82" s="178" t="s">
        <v>52</v>
      </c>
      <c r="D82" s="179">
        <v>32</v>
      </c>
      <c r="E82" s="180">
        <v>43110</v>
      </c>
    </row>
    <row r="83" spans="1:5">
      <c r="A83" s="176" t="s">
        <v>1545</v>
      </c>
      <c r="B83" s="177" t="s">
        <v>1546</v>
      </c>
      <c r="C83" s="178" t="s">
        <v>40</v>
      </c>
      <c r="D83" s="179">
        <v>500</v>
      </c>
      <c r="E83" s="180">
        <v>43123</v>
      </c>
    </row>
    <row r="84" spans="1:5">
      <c r="A84" s="176" t="s">
        <v>2894</v>
      </c>
      <c r="B84" s="177" t="s">
        <v>2895</v>
      </c>
      <c r="C84" s="178" t="s">
        <v>28</v>
      </c>
      <c r="D84" s="179">
        <v>1900</v>
      </c>
      <c r="E84" s="180">
        <v>43269</v>
      </c>
    </row>
    <row r="85" spans="1:5">
      <c r="A85" s="176" t="s">
        <v>1547</v>
      </c>
      <c r="B85" s="177" t="s">
        <v>2896</v>
      </c>
      <c r="C85" s="178" t="s">
        <v>28</v>
      </c>
      <c r="D85" s="179">
        <v>252</v>
      </c>
      <c r="E85" s="180">
        <v>43266</v>
      </c>
    </row>
    <row r="86" spans="1:5">
      <c r="A86" s="176" t="s">
        <v>2897</v>
      </c>
      <c r="B86" s="177" t="s">
        <v>2898</v>
      </c>
      <c r="C86" s="178" t="s">
        <v>28</v>
      </c>
      <c r="D86" s="179">
        <v>5.5</v>
      </c>
      <c r="E86" s="180">
        <v>43269</v>
      </c>
    </row>
    <row r="87" spans="1:5">
      <c r="A87" s="176" t="s">
        <v>1548</v>
      </c>
      <c r="B87" s="177" t="s">
        <v>1549</v>
      </c>
      <c r="C87" s="178" t="s">
        <v>28</v>
      </c>
      <c r="D87" s="179">
        <v>6.72</v>
      </c>
      <c r="E87" s="180"/>
    </row>
    <row r="88" spans="1:5">
      <c r="A88" s="176" t="s">
        <v>1550</v>
      </c>
      <c r="B88" s="177" t="s">
        <v>428</v>
      </c>
      <c r="C88" s="178" t="s">
        <v>28</v>
      </c>
      <c r="D88" s="179">
        <v>12.72</v>
      </c>
      <c r="E88" s="180">
        <v>43110</v>
      </c>
    </row>
    <row r="89" spans="1:5">
      <c r="A89" s="176" t="s">
        <v>1551</v>
      </c>
      <c r="B89" s="177" t="s">
        <v>131</v>
      </c>
      <c r="C89" s="178" t="s">
        <v>28</v>
      </c>
      <c r="D89" s="179">
        <v>9.5</v>
      </c>
      <c r="E89" s="180"/>
    </row>
    <row r="90" spans="1:5">
      <c r="A90" s="176" t="s">
        <v>1552</v>
      </c>
      <c r="B90" s="177" t="s">
        <v>1553</v>
      </c>
      <c r="C90" s="178" t="s">
        <v>28</v>
      </c>
      <c r="D90" s="179">
        <v>2423.7199999999998</v>
      </c>
      <c r="E90" s="180">
        <v>43110</v>
      </c>
    </row>
    <row r="91" spans="1:5">
      <c r="A91" s="176" t="s">
        <v>1554</v>
      </c>
      <c r="B91" s="177" t="s">
        <v>1555</v>
      </c>
      <c r="C91" s="178" t="s">
        <v>28</v>
      </c>
      <c r="D91" s="179">
        <v>2546.02</v>
      </c>
      <c r="E91" s="180">
        <v>43110</v>
      </c>
    </row>
    <row r="92" spans="1:5">
      <c r="A92" s="176" t="s">
        <v>1556</v>
      </c>
      <c r="B92" s="177" t="s">
        <v>1557</v>
      </c>
      <c r="C92" s="178" t="s">
        <v>28</v>
      </c>
      <c r="D92" s="179">
        <v>2674.49</v>
      </c>
      <c r="E92" s="180">
        <v>43110</v>
      </c>
    </row>
    <row r="93" spans="1:5">
      <c r="A93" s="176" t="s">
        <v>1558</v>
      </c>
      <c r="B93" s="177" t="s">
        <v>418</v>
      </c>
      <c r="C93" s="178" t="s">
        <v>28</v>
      </c>
      <c r="D93" s="179">
        <v>520</v>
      </c>
      <c r="E93" s="180">
        <v>43111</v>
      </c>
    </row>
    <row r="94" spans="1:5">
      <c r="A94" s="176" t="s">
        <v>2899</v>
      </c>
      <c r="B94" s="177" t="s">
        <v>2900</v>
      </c>
      <c r="C94" s="178" t="s">
        <v>28</v>
      </c>
      <c r="D94" s="179">
        <v>57.9</v>
      </c>
      <c r="E94" s="180">
        <v>43266</v>
      </c>
    </row>
    <row r="95" spans="1:5">
      <c r="A95" s="176" t="s">
        <v>2901</v>
      </c>
      <c r="B95" s="177" t="s">
        <v>2902</v>
      </c>
      <c r="C95" s="178" t="s">
        <v>28</v>
      </c>
      <c r="D95" s="179">
        <v>1103.8800000000001</v>
      </c>
      <c r="E95" s="180">
        <v>43269</v>
      </c>
    </row>
    <row r="96" spans="1:5">
      <c r="A96" s="176" t="s">
        <v>2903</v>
      </c>
      <c r="B96" s="177" t="s">
        <v>2904</v>
      </c>
      <c r="C96" s="178" t="s">
        <v>28</v>
      </c>
      <c r="D96" s="179">
        <v>654.09</v>
      </c>
      <c r="E96" s="180">
        <v>43266</v>
      </c>
    </row>
    <row r="97" spans="1:5">
      <c r="A97" s="176" t="s">
        <v>2905</v>
      </c>
      <c r="B97" s="177" t="s">
        <v>2906</v>
      </c>
      <c r="C97" s="178" t="s">
        <v>28</v>
      </c>
      <c r="D97" s="179">
        <v>883.73</v>
      </c>
      <c r="E97" s="180">
        <v>43269</v>
      </c>
    </row>
    <row r="98" spans="1:5">
      <c r="A98" s="176" t="s">
        <v>2907</v>
      </c>
      <c r="B98" s="177" t="s">
        <v>2908</v>
      </c>
      <c r="C98" s="178" t="s">
        <v>28</v>
      </c>
      <c r="D98" s="179">
        <v>371.87</v>
      </c>
      <c r="E98" s="180">
        <v>43269</v>
      </c>
    </row>
    <row r="99" spans="1:5">
      <c r="A99" s="176" t="s">
        <v>1563</v>
      </c>
      <c r="B99" s="177" t="s">
        <v>825</v>
      </c>
      <c r="C99" s="178" t="s">
        <v>28</v>
      </c>
      <c r="D99" s="179">
        <v>80000</v>
      </c>
      <c r="E99" s="180"/>
    </row>
    <row r="100" spans="1:5">
      <c r="A100" s="176" t="s">
        <v>1564</v>
      </c>
      <c r="B100" s="177" t="s">
        <v>553</v>
      </c>
      <c r="C100" s="178" t="s">
        <v>28</v>
      </c>
      <c r="D100" s="179">
        <v>252.26</v>
      </c>
      <c r="E100" s="180">
        <v>43110</v>
      </c>
    </row>
    <row r="101" spans="1:5">
      <c r="A101" s="176" t="s">
        <v>1565</v>
      </c>
      <c r="B101" s="177" t="s">
        <v>557</v>
      </c>
      <c r="C101" s="178" t="s">
        <v>28</v>
      </c>
      <c r="D101" s="179">
        <v>352</v>
      </c>
      <c r="E101" s="180">
        <v>43132</v>
      </c>
    </row>
    <row r="102" spans="1:5">
      <c r="A102" s="176" t="s">
        <v>1566</v>
      </c>
      <c r="B102" s="177" t="s">
        <v>147</v>
      </c>
      <c r="C102" s="178" t="s">
        <v>28</v>
      </c>
      <c r="D102" s="179">
        <v>135.38999999999999</v>
      </c>
      <c r="E102" s="180"/>
    </row>
    <row r="103" spans="1:5">
      <c r="A103" s="176" t="s">
        <v>2909</v>
      </c>
      <c r="B103" s="177" t="s">
        <v>2910</v>
      </c>
      <c r="C103" s="178" t="s">
        <v>28</v>
      </c>
      <c r="D103" s="179">
        <v>45</v>
      </c>
      <c r="E103" s="180">
        <v>43266</v>
      </c>
    </row>
    <row r="104" spans="1:5">
      <c r="A104" s="176" t="s">
        <v>2911</v>
      </c>
      <c r="B104" s="177" t="s">
        <v>2912</v>
      </c>
      <c r="C104" s="178" t="s">
        <v>28</v>
      </c>
      <c r="D104" s="179">
        <v>98.81</v>
      </c>
      <c r="E104" s="180">
        <v>43269</v>
      </c>
    </row>
    <row r="105" spans="1:5">
      <c r="A105" s="176" t="s">
        <v>1567</v>
      </c>
      <c r="B105" s="177" t="s">
        <v>631</v>
      </c>
      <c r="C105" s="178" t="s">
        <v>28</v>
      </c>
      <c r="D105" s="179">
        <v>13700</v>
      </c>
      <c r="E105" s="180"/>
    </row>
    <row r="106" spans="1:5">
      <c r="A106" s="176" t="s">
        <v>2913</v>
      </c>
      <c r="B106" s="177" t="s">
        <v>2914</v>
      </c>
      <c r="C106" s="178" t="s">
        <v>28</v>
      </c>
      <c r="D106" s="179">
        <v>183</v>
      </c>
      <c r="E106" s="180">
        <v>43266</v>
      </c>
    </row>
    <row r="107" spans="1:5">
      <c r="A107" s="176" t="s">
        <v>1568</v>
      </c>
      <c r="B107" s="177" t="s">
        <v>1569</v>
      </c>
      <c r="C107" s="178" t="s">
        <v>28</v>
      </c>
      <c r="D107" s="179">
        <v>4290</v>
      </c>
      <c r="E107" s="180"/>
    </row>
    <row r="108" spans="1:5">
      <c r="A108" s="176" t="s">
        <v>2915</v>
      </c>
      <c r="B108" s="177" t="s">
        <v>2916</v>
      </c>
      <c r="C108" s="178" t="s">
        <v>28</v>
      </c>
      <c r="D108" s="179">
        <v>24.89</v>
      </c>
      <c r="E108" s="180">
        <v>43269</v>
      </c>
    </row>
    <row r="109" spans="1:5">
      <c r="A109" s="176" t="s">
        <v>2917</v>
      </c>
      <c r="B109" s="177" t="s">
        <v>2918</v>
      </c>
      <c r="C109" s="178" t="s">
        <v>28</v>
      </c>
      <c r="D109" s="179">
        <v>24.89</v>
      </c>
      <c r="E109" s="180">
        <v>43269</v>
      </c>
    </row>
    <row r="110" spans="1:5">
      <c r="A110" s="176" t="s">
        <v>1570</v>
      </c>
      <c r="B110" s="177" t="s">
        <v>1571</v>
      </c>
      <c r="C110" s="178" t="s">
        <v>28</v>
      </c>
      <c r="D110" s="179">
        <v>1242</v>
      </c>
      <c r="E110" s="180">
        <v>43110</v>
      </c>
    </row>
    <row r="111" spans="1:5">
      <c r="A111" s="176" t="s">
        <v>1572</v>
      </c>
      <c r="B111" s="177" t="s">
        <v>1573</v>
      </c>
      <c r="C111" s="178" t="s">
        <v>28</v>
      </c>
      <c r="D111" s="179">
        <v>1780</v>
      </c>
      <c r="E111" s="180">
        <v>43109</v>
      </c>
    </row>
    <row r="112" spans="1:5">
      <c r="A112" s="176" t="s">
        <v>1574</v>
      </c>
      <c r="B112" s="177" t="s">
        <v>1575</v>
      </c>
      <c r="C112" s="178" t="s">
        <v>28</v>
      </c>
      <c r="D112" s="179">
        <v>1910</v>
      </c>
      <c r="E112" s="180">
        <v>43109</v>
      </c>
    </row>
    <row r="113" spans="1:5">
      <c r="A113" s="176" t="s">
        <v>1576</v>
      </c>
      <c r="B113" s="177" t="s">
        <v>1577</v>
      </c>
      <c r="C113" s="178" t="s">
        <v>28</v>
      </c>
      <c r="D113" s="179">
        <v>1860</v>
      </c>
      <c r="E113" s="180">
        <v>43111</v>
      </c>
    </row>
    <row r="114" spans="1:5">
      <c r="A114" s="176" t="s">
        <v>2919</v>
      </c>
      <c r="B114" s="177" t="s">
        <v>2920</v>
      </c>
      <c r="C114" s="178" t="s">
        <v>28</v>
      </c>
      <c r="D114" s="179">
        <v>9.58</v>
      </c>
      <c r="E114" s="180">
        <v>43269</v>
      </c>
    </row>
    <row r="115" spans="1:5">
      <c r="A115" s="176" t="s">
        <v>1578</v>
      </c>
      <c r="B115" s="177" t="s">
        <v>346</v>
      </c>
      <c r="C115" s="178" t="s">
        <v>28</v>
      </c>
      <c r="D115" s="179">
        <v>278.54000000000002</v>
      </c>
      <c r="E115" s="180"/>
    </row>
    <row r="116" spans="1:5">
      <c r="A116" s="176" t="s">
        <v>1579</v>
      </c>
      <c r="B116" s="177" t="s">
        <v>498</v>
      </c>
      <c r="C116" s="178" t="s">
        <v>28</v>
      </c>
      <c r="D116" s="179">
        <v>457.49</v>
      </c>
      <c r="E116" s="180"/>
    </row>
    <row r="117" spans="1:5">
      <c r="A117" s="176" t="s">
        <v>1580</v>
      </c>
      <c r="B117" s="177" t="s">
        <v>454</v>
      </c>
      <c r="C117" s="178" t="s">
        <v>28</v>
      </c>
      <c r="D117" s="179">
        <v>335.5</v>
      </c>
      <c r="E117" s="180">
        <v>43110</v>
      </c>
    </row>
    <row r="118" spans="1:5">
      <c r="A118" s="176" t="s">
        <v>1581</v>
      </c>
      <c r="B118" s="177" t="s">
        <v>476</v>
      </c>
      <c r="C118" s="178" t="s">
        <v>28</v>
      </c>
      <c r="D118" s="179">
        <v>408</v>
      </c>
      <c r="E118" s="180">
        <v>43132</v>
      </c>
    </row>
    <row r="119" spans="1:5">
      <c r="A119" s="176" t="s">
        <v>1582</v>
      </c>
      <c r="B119" s="177" t="s">
        <v>551</v>
      </c>
      <c r="C119" s="178" t="s">
        <v>28</v>
      </c>
      <c r="D119" s="179">
        <v>630.13</v>
      </c>
      <c r="E119" s="180">
        <v>43110</v>
      </c>
    </row>
    <row r="120" spans="1:5">
      <c r="A120" s="176" t="s">
        <v>1559</v>
      </c>
      <c r="B120" s="177" t="s">
        <v>108</v>
      </c>
      <c r="C120" s="178" t="s">
        <v>28</v>
      </c>
      <c r="D120" s="179">
        <v>8.9499999999999993</v>
      </c>
      <c r="E120" s="180"/>
    </row>
    <row r="121" spans="1:5">
      <c r="A121" s="176" t="s">
        <v>1584</v>
      </c>
      <c r="B121" s="177" t="s">
        <v>474</v>
      </c>
      <c r="C121" s="178" t="s">
        <v>28</v>
      </c>
      <c r="D121" s="179">
        <v>208</v>
      </c>
      <c r="E121" s="180">
        <v>43132</v>
      </c>
    </row>
    <row r="122" spans="1:5">
      <c r="A122" s="176" t="s">
        <v>2921</v>
      </c>
      <c r="B122" s="177" t="s">
        <v>2922</v>
      </c>
      <c r="C122" s="178" t="s">
        <v>28</v>
      </c>
      <c r="D122" s="179">
        <v>21.25</v>
      </c>
      <c r="E122" s="180">
        <v>43266</v>
      </c>
    </row>
    <row r="123" spans="1:5">
      <c r="A123" s="176" t="s">
        <v>1501</v>
      </c>
      <c r="B123" s="177" t="s">
        <v>145</v>
      </c>
      <c r="C123" s="178" t="s">
        <v>28</v>
      </c>
      <c r="D123" s="179">
        <v>98.45</v>
      </c>
      <c r="E123" s="180">
        <v>43223</v>
      </c>
    </row>
    <row r="124" spans="1:5">
      <c r="A124" s="176" t="s">
        <v>2923</v>
      </c>
      <c r="B124" s="177" t="s">
        <v>2924</v>
      </c>
      <c r="C124" s="178" t="s">
        <v>28</v>
      </c>
      <c r="D124" s="179">
        <v>69.8</v>
      </c>
      <c r="E124" s="180">
        <v>43269</v>
      </c>
    </row>
    <row r="125" spans="1:5">
      <c r="A125" s="176" t="s">
        <v>1586</v>
      </c>
      <c r="B125" s="177" t="s">
        <v>561</v>
      </c>
      <c r="C125" s="178" t="s">
        <v>28</v>
      </c>
      <c r="D125" s="179">
        <v>434.4</v>
      </c>
      <c r="E125" s="180">
        <v>43132</v>
      </c>
    </row>
    <row r="126" spans="1:5">
      <c r="A126" s="176" t="s">
        <v>1587</v>
      </c>
      <c r="B126" s="177" t="s">
        <v>867</v>
      </c>
      <c r="C126" s="178" t="s">
        <v>28</v>
      </c>
      <c r="D126" s="179">
        <v>1230</v>
      </c>
      <c r="E126" s="180">
        <v>43132</v>
      </c>
    </row>
    <row r="127" spans="1:5">
      <c r="A127" s="176" t="s">
        <v>1588</v>
      </c>
      <c r="B127" s="177" t="s">
        <v>855</v>
      </c>
      <c r="C127" s="178" t="s">
        <v>28</v>
      </c>
      <c r="D127" s="179">
        <v>1737.6</v>
      </c>
      <c r="E127" s="180">
        <v>43112</v>
      </c>
    </row>
    <row r="128" spans="1:5">
      <c r="A128" s="176" t="s">
        <v>1589</v>
      </c>
      <c r="B128" s="177" t="s">
        <v>853</v>
      </c>
      <c r="C128" s="178" t="s">
        <v>28</v>
      </c>
      <c r="D128" s="179">
        <v>2172</v>
      </c>
      <c r="E128" s="180">
        <v>43112</v>
      </c>
    </row>
    <row r="129" spans="1:5">
      <c r="A129" s="176" t="s">
        <v>1590</v>
      </c>
      <c r="B129" s="177" t="s">
        <v>502</v>
      </c>
      <c r="C129" s="178" t="s">
        <v>28</v>
      </c>
      <c r="D129" s="179">
        <v>516.54</v>
      </c>
      <c r="E129" s="180">
        <v>43110</v>
      </c>
    </row>
    <row r="130" spans="1:5">
      <c r="A130" s="176" t="s">
        <v>1591</v>
      </c>
      <c r="B130" s="177" t="s">
        <v>847</v>
      </c>
      <c r="C130" s="178" t="s">
        <v>28</v>
      </c>
      <c r="D130" s="179">
        <v>2066.16</v>
      </c>
      <c r="E130" s="180">
        <v>43112</v>
      </c>
    </row>
    <row r="131" spans="1:5">
      <c r="A131" s="176" t="s">
        <v>1592</v>
      </c>
      <c r="B131" s="177" t="s">
        <v>256</v>
      </c>
      <c r="C131" s="178" t="s">
        <v>52</v>
      </c>
      <c r="D131" s="179">
        <v>334.57</v>
      </c>
      <c r="E131" s="180"/>
    </row>
    <row r="132" spans="1:5">
      <c r="A132" s="176" t="s">
        <v>1593</v>
      </c>
      <c r="B132" s="177" t="s">
        <v>472</v>
      </c>
      <c r="C132" s="178" t="s">
        <v>28</v>
      </c>
      <c r="D132" s="179">
        <v>1062</v>
      </c>
      <c r="E132" s="180">
        <v>43132</v>
      </c>
    </row>
    <row r="133" spans="1:5">
      <c r="A133" s="176" t="s">
        <v>1594</v>
      </c>
      <c r="B133" s="177" t="s">
        <v>332</v>
      </c>
      <c r="C133" s="178" t="s">
        <v>28</v>
      </c>
      <c r="D133" s="179">
        <v>1434.17</v>
      </c>
      <c r="E133" s="180">
        <v>43110</v>
      </c>
    </row>
    <row r="134" spans="1:5">
      <c r="A134" s="176" t="s">
        <v>1595</v>
      </c>
      <c r="B134" s="177" t="s">
        <v>865</v>
      </c>
      <c r="C134" s="178" t="s">
        <v>28</v>
      </c>
      <c r="D134" s="179">
        <v>1203.72</v>
      </c>
      <c r="E134" s="180">
        <v>43132</v>
      </c>
    </row>
    <row r="135" spans="1:5">
      <c r="A135" s="176" t="s">
        <v>1596</v>
      </c>
      <c r="B135" s="177" t="s">
        <v>863</v>
      </c>
      <c r="C135" s="178" t="s">
        <v>28</v>
      </c>
      <c r="D135" s="179">
        <v>1203.72</v>
      </c>
      <c r="E135" s="180">
        <v>43112</v>
      </c>
    </row>
    <row r="136" spans="1:5">
      <c r="A136" s="176" t="s">
        <v>1597</v>
      </c>
      <c r="B136" s="177" t="s">
        <v>460</v>
      </c>
      <c r="C136" s="178" t="s">
        <v>28</v>
      </c>
      <c r="D136" s="179">
        <v>2139.52</v>
      </c>
      <c r="E136" s="180">
        <v>43132</v>
      </c>
    </row>
    <row r="137" spans="1:5">
      <c r="A137" s="176" t="s">
        <v>1598</v>
      </c>
      <c r="B137" s="177" t="s">
        <v>496</v>
      </c>
      <c r="C137" s="178" t="s">
        <v>28</v>
      </c>
      <c r="D137" s="179">
        <v>2296.64</v>
      </c>
      <c r="E137" s="180">
        <v>43110</v>
      </c>
    </row>
    <row r="138" spans="1:5">
      <c r="A138" s="176" t="s">
        <v>1599</v>
      </c>
      <c r="B138" s="177" t="s">
        <v>352</v>
      </c>
      <c r="C138" s="178" t="s">
        <v>28</v>
      </c>
      <c r="D138" s="179">
        <v>690.13</v>
      </c>
      <c r="E138" s="180">
        <v>43110</v>
      </c>
    </row>
    <row r="139" spans="1:5">
      <c r="A139" s="176" t="s">
        <v>1600</v>
      </c>
      <c r="B139" s="177" t="s">
        <v>393</v>
      </c>
      <c r="C139" s="178" t="s">
        <v>28</v>
      </c>
      <c r="D139" s="179">
        <v>806.15</v>
      </c>
      <c r="E139" s="180">
        <v>43109</v>
      </c>
    </row>
    <row r="140" spans="1:5">
      <c r="A140" s="176" t="s">
        <v>1601</v>
      </c>
      <c r="B140" s="177" t="s">
        <v>350</v>
      </c>
      <c r="C140" s="178" t="s">
        <v>28</v>
      </c>
      <c r="D140" s="179">
        <v>922.15</v>
      </c>
      <c r="E140" s="180">
        <v>43110</v>
      </c>
    </row>
    <row r="141" spans="1:5">
      <c r="A141" s="176" t="s">
        <v>1602</v>
      </c>
      <c r="B141" s="177" t="s">
        <v>391</v>
      </c>
      <c r="C141" s="178" t="s">
        <v>28</v>
      </c>
      <c r="D141" s="179">
        <v>1038.1600000000001</v>
      </c>
      <c r="E141" s="180">
        <v>43109</v>
      </c>
    </row>
    <row r="142" spans="1:5">
      <c r="A142" s="176" t="s">
        <v>1603</v>
      </c>
      <c r="B142" s="177" t="s">
        <v>563</v>
      </c>
      <c r="C142" s="178" t="s">
        <v>28</v>
      </c>
      <c r="D142" s="179">
        <v>850.63</v>
      </c>
      <c r="E142" s="180">
        <v>43132</v>
      </c>
    </row>
    <row r="143" spans="1:5">
      <c r="A143" s="176" t="s">
        <v>1604</v>
      </c>
      <c r="B143" s="177" t="s">
        <v>861</v>
      </c>
      <c r="C143" s="178" t="s">
        <v>28</v>
      </c>
      <c r="D143" s="179">
        <v>2280.7399999999998</v>
      </c>
      <c r="E143" s="180">
        <v>43112</v>
      </c>
    </row>
    <row r="144" spans="1:5">
      <c r="A144" s="176" t="s">
        <v>1605</v>
      </c>
      <c r="B144" s="177" t="s">
        <v>342</v>
      </c>
      <c r="C144" s="178" t="s">
        <v>28</v>
      </c>
      <c r="D144" s="179">
        <v>1500</v>
      </c>
      <c r="E144" s="180"/>
    </row>
    <row r="145" spans="1:5">
      <c r="A145" s="176" t="s">
        <v>1606</v>
      </c>
      <c r="B145" s="177" t="s">
        <v>541</v>
      </c>
      <c r="C145" s="178" t="s">
        <v>28</v>
      </c>
      <c r="D145" s="179">
        <v>979.88</v>
      </c>
      <c r="E145" s="180">
        <v>43110</v>
      </c>
    </row>
    <row r="146" spans="1:5">
      <c r="A146" s="176" t="s">
        <v>1607</v>
      </c>
      <c r="B146" s="177" t="s">
        <v>344</v>
      </c>
      <c r="C146" s="178" t="s">
        <v>28</v>
      </c>
      <c r="D146" s="179">
        <v>659.32</v>
      </c>
      <c r="E146" s="180">
        <v>43074</v>
      </c>
    </row>
    <row r="147" spans="1:5">
      <c r="A147" s="176" t="s">
        <v>1608</v>
      </c>
      <c r="B147" s="177" t="s">
        <v>440</v>
      </c>
      <c r="C147" s="178" t="s">
        <v>28</v>
      </c>
      <c r="D147" s="179">
        <v>962.48</v>
      </c>
      <c r="E147" s="180"/>
    </row>
    <row r="148" spans="1:5">
      <c r="A148" s="176" t="s">
        <v>1498</v>
      </c>
      <c r="B148" s="177" t="s">
        <v>2925</v>
      </c>
      <c r="C148" s="178" t="s">
        <v>28</v>
      </c>
      <c r="D148" s="179">
        <v>148.91999999999999</v>
      </c>
      <c r="E148" s="180">
        <v>43266</v>
      </c>
    </row>
  </sheetData>
  <pageMargins left="0.75" right="0.75" top="1" bottom="1" header="0.5" footer="0.5"/>
  <pageSetup paperSize="0" fitToWidth="0" fitToHeight="0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D74"/>
  <sheetViews>
    <sheetView topLeftCell="A70" workbookViewId="0">
      <selection activeCell="E8" sqref="E8"/>
    </sheetView>
  </sheetViews>
  <sheetFormatPr defaultRowHeight="12.75"/>
  <cols>
    <col min="1" max="1" width="12.7109375" style="170" customWidth="1"/>
    <col min="2" max="2" width="133.140625" style="170" customWidth="1"/>
    <col min="3" max="3" width="8.7109375" style="170" customWidth="1"/>
    <col min="4" max="4" width="14.7109375" style="170" customWidth="1"/>
    <col min="5" max="16384" width="9.140625" style="170"/>
  </cols>
  <sheetData>
    <row r="1" spans="1:4">
      <c r="A1" s="165" t="s">
        <v>1481</v>
      </c>
      <c r="B1" s="166"/>
      <c r="C1" s="167"/>
      <c r="D1" s="169"/>
    </row>
    <row r="2" spans="1:4">
      <c r="A2" s="165" t="s">
        <v>1</v>
      </c>
      <c r="B2" s="166"/>
      <c r="C2" s="167"/>
      <c r="D2" s="169"/>
    </row>
    <row r="3" spans="1:4">
      <c r="A3" s="166" t="s">
        <v>2</v>
      </c>
      <c r="B3" s="166"/>
      <c r="C3" s="167"/>
      <c r="D3" s="169"/>
    </row>
    <row r="4" spans="1:4">
      <c r="A4" s="166" t="s">
        <v>3</v>
      </c>
      <c r="B4" s="166"/>
      <c r="C4" s="167"/>
      <c r="D4" s="169"/>
    </row>
    <row r="5" spans="1:4">
      <c r="A5" s="171" t="s">
        <v>4</v>
      </c>
      <c r="B5" s="172" t="s">
        <v>1482</v>
      </c>
      <c r="C5" s="173" t="s">
        <v>1483</v>
      </c>
      <c r="D5" s="175" t="s">
        <v>1485</v>
      </c>
    </row>
    <row r="6" spans="1:4">
      <c r="A6" s="181" t="s">
        <v>2663</v>
      </c>
      <c r="B6" s="182" t="s">
        <v>2435</v>
      </c>
      <c r="C6" s="183" t="s">
        <v>28</v>
      </c>
      <c r="D6" s="184">
        <v>43009</v>
      </c>
    </row>
    <row r="7" spans="1:4">
      <c r="A7" s="181" t="s">
        <v>2664</v>
      </c>
      <c r="B7" s="182" t="s">
        <v>2436</v>
      </c>
      <c r="C7" s="183" t="s">
        <v>28</v>
      </c>
      <c r="D7" s="184">
        <v>43009</v>
      </c>
    </row>
    <row r="8" spans="1:4">
      <c r="A8" s="181" t="s">
        <v>2665</v>
      </c>
      <c r="B8" s="182" t="s">
        <v>2437</v>
      </c>
      <c r="C8" s="183" t="s">
        <v>28</v>
      </c>
      <c r="D8" s="184">
        <v>43009</v>
      </c>
    </row>
    <row r="9" spans="1:4">
      <c r="A9" s="181" t="s">
        <v>2666</v>
      </c>
      <c r="B9" s="182" t="s">
        <v>2667</v>
      </c>
      <c r="C9" s="183" t="s">
        <v>52</v>
      </c>
      <c r="D9" s="184">
        <v>43009</v>
      </c>
    </row>
    <row r="10" spans="1:4">
      <c r="A10" s="181" t="s">
        <v>2668</v>
      </c>
      <c r="B10" s="182" t="s">
        <v>2669</v>
      </c>
      <c r="C10" s="183" t="s">
        <v>282</v>
      </c>
      <c r="D10" s="184">
        <v>43009</v>
      </c>
    </row>
    <row r="11" spans="1:4">
      <c r="A11" s="181" t="s">
        <v>2670</v>
      </c>
      <c r="B11" s="182" t="s">
        <v>2203</v>
      </c>
      <c r="C11" s="183" t="s">
        <v>47</v>
      </c>
      <c r="D11" s="184">
        <v>43009</v>
      </c>
    </row>
    <row r="12" spans="1:4">
      <c r="A12" s="181" t="s">
        <v>2671</v>
      </c>
      <c r="B12" s="182" t="s">
        <v>2623</v>
      </c>
      <c r="C12" s="183" t="s">
        <v>224</v>
      </c>
      <c r="D12" s="184">
        <v>43009</v>
      </c>
    </row>
    <row r="13" spans="1:4">
      <c r="A13" s="181" t="s">
        <v>2672</v>
      </c>
      <c r="B13" s="182" t="s">
        <v>2673</v>
      </c>
      <c r="C13" s="183" t="s">
        <v>224</v>
      </c>
      <c r="D13" s="184">
        <v>43009</v>
      </c>
    </row>
    <row r="14" spans="1:4">
      <c r="A14" s="181" t="s">
        <v>2674</v>
      </c>
      <c r="B14" s="182" t="s">
        <v>2675</v>
      </c>
      <c r="C14" s="183" t="s">
        <v>40</v>
      </c>
      <c r="D14" s="184">
        <v>43009</v>
      </c>
    </row>
    <row r="15" spans="1:4">
      <c r="A15" s="181" t="s">
        <v>2676</v>
      </c>
      <c r="B15" s="182" t="s">
        <v>2438</v>
      </c>
      <c r="C15" s="183" t="s">
        <v>28</v>
      </c>
      <c r="D15" s="184">
        <v>43009</v>
      </c>
    </row>
    <row r="16" spans="1:4">
      <c r="A16" s="181" t="s">
        <v>2677</v>
      </c>
      <c r="B16" s="182" t="s">
        <v>2678</v>
      </c>
      <c r="C16" s="183" t="s">
        <v>28</v>
      </c>
      <c r="D16" s="184">
        <v>43009</v>
      </c>
    </row>
    <row r="17" spans="1:4">
      <c r="A17" s="181" t="s">
        <v>2679</v>
      </c>
      <c r="B17" s="182" t="s">
        <v>2680</v>
      </c>
      <c r="C17" s="183" t="s">
        <v>28</v>
      </c>
      <c r="D17" s="184">
        <v>43009</v>
      </c>
    </row>
    <row r="18" spans="1:4">
      <c r="A18" s="181" t="s">
        <v>2681</v>
      </c>
      <c r="B18" s="182" t="s">
        <v>2682</v>
      </c>
      <c r="C18" s="183" t="s">
        <v>2084</v>
      </c>
      <c r="D18" s="184">
        <v>43009</v>
      </c>
    </row>
    <row r="19" spans="1:4">
      <c r="A19" s="181" t="s">
        <v>2683</v>
      </c>
      <c r="B19" s="182" t="s">
        <v>2402</v>
      </c>
      <c r="C19" s="183" t="s">
        <v>47</v>
      </c>
      <c r="D19" s="184">
        <v>43009</v>
      </c>
    </row>
    <row r="20" spans="1:4">
      <c r="A20" s="181" t="s">
        <v>2684</v>
      </c>
      <c r="B20" s="182" t="s">
        <v>2414</v>
      </c>
      <c r="C20" s="183" t="s">
        <v>47</v>
      </c>
      <c r="D20" s="184">
        <v>43009</v>
      </c>
    </row>
    <row r="21" spans="1:4">
      <c r="A21" s="181" t="s">
        <v>2685</v>
      </c>
      <c r="B21" s="182" t="s">
        <v>2439</v>
      </c>
      <c r="C21" s="183" t="s">
        <v>28</v>
      </c>
      <c r="D21" s="184">
        <v>43009</v>
      </c>
    </row>
    <row r="22" spans="1:4">
      <c r="A22" s="181" t="s">
        <v>2686</v>
      </c>
      <c r="B22" s="182" t="s">
        <v>2440</v>
      </c>
      <c r="C22" s="183" t="s">
        <v>28</v>
      </c>
      <c r="D22" s="184">
        <v>43009</v>
      </c>
    </row>
    <row r="23" spans="1:4">
      <c r="A23" s="181" t="s">
        <v>2687</v>
      </c>
      <c r="B23" s="182" t="s">
        <v>2381</v>
      </c>
      <c r="C23" s="183" t="s">
        <v>52</v>
      </c>
      <c r="D23" s="184">
        <v>43009</v>
      </c>
    </row>
    <row r="24" spans="1:4">
      <c r="A24" s="181" t="s">
        <v>2688</v>
      </c>
      <c r="B24" s="182" t="s">
        <v>2689</v>
      </c>
      <c r="C24" s="183" t="s">
        <v>282</v>
      </c>
      <c r="D24" s="184">
        <v>43009</v>
      </c>
    </row>
    <row r="25" spans="1:4">
      <c r="A25" s="181" t="s">
        <v>2690</v>
      </c>
      <c r="B25" s="182" t="s">
        <v>2691</v>
      </c>
      <c r="C25" s="183" t="s">
        <v>28</v>
      </c>
      <c r="D25" s="184">
        <v>43009</v>
      </c>
    </row>
    <row r="26" spans="1:4">
      <c r="A26" s="181" t="s">
        <v>2692</v>
      </c>
      <c r="B26" s="182" t="s">
        <v>2693</v>
      </c>
      <c r="C26" s="183" t="s">
        <v>28</v>
      </c>
      <c r="D26" s="184">
        <v>43009</v>
      </c>
    </row>
    <row r="27" spans="1:4">
      <c r="A27" s="181" t="s">
        <v>2694</v>
      </c>
      <c r="B27" s="182" t="s">
        <v>2113</v>
      </c>
      <c r="C27" s="183" t="s">
        <v>2114</v>
      </c>
      <c r="D27" s="184">
        <v>43009</v>
      </c>
    </row>
    <row r="28" spans="1:4">
      <c r="A28" s="181" t="s">
        <v>2695</v>
      </c>
      <c r="B28" s="182" t="s">
        <v>2696</v>
      </c>
      <c r="C28" s="183" t="s">
        <v>28</v>
      </c>
      <c r="D28" s="184">
        <v>43009</v>
      </c>
    </row>
    <row r="29" spans="1:4">
      <c r="A29" s="181" t="s">
        <v>2697</v>
      </c>
      <c r="B29" s="182" t="s">
        <v>2441</v>
      </c>
      <c r="C29" s="183" t="s">
        <v>47</v>
      </c>
      <c r="D29" s="184">
        <v>43009</v>
      </c>
    </row>
    <row r="30" spans="1:4">
      <c r="A30" s="181" t="s">
        <v>2698</v>
      </c>
      <c r="B30" s="182" t="s">
        <v>2442</v>
      </c>
      <c r="C30" s="183" t="s">
        <v>47</v>
      </c>
      <c r="D30" s="184">
        <v>43009</v>
      </c>
    </row>
    <row r="31" spans="1:4">
      <c r="A31" s="181" t="s">
        <v>2699</v>
      </c>
      <c r="B31" s="182" t="s">
        <v>2443</v>
      </c>
      <c r="C31" s="183" t="s">
        <v>28</v>
      </c>
      <c r="D31" s="184">
        <v>43009</v>
      </c>
    </row>
    <row r="32" spans="1:4">
      <c r="A32" s="181" t="s">
        <v>2700</v>
      </c>
      <c r="B32" s="182" t="s">
        <v>2701</v>
      </c>
      <c r="C32" s="183" t="s">
        <v>28</v>
      </c>
      <c r="D32" s="184">
        <v>43009</v>
      </c>
    </row>
    <row r="33" spans="1:4">
      <c r="A33" s="181" t="s">
        <v>2702</v>
      </c>
      <c r="B33" s="182" t="s">
        <v>2444</v>
      </c>
      <c r="C33" s="183" t="s">
        <v>28</v>
      </c>
      <c r="D33" s="184">
        <v>43009</v>
      </c>
    </row>
    <row r="34" spans="1:4">
      <c r="A34" s="181" t="s">
        <v>2703</v>
      </c>
      <c r="B34" s="182" t="s">
        <v>2445</v>
      </c>
      <c r="C34" s="183" t="s">
        <v>52</v>
      </c>
      <c r="D34" s="184"/>
    </row>
    <row r="35" spans="1:4">
      <c r="A35" s="181" t="s">
        <v>2704</v>
      </c>
      <c r="B35" s="182" t="s">
        <v>2626</v>
      </c>
      <c r="C35" s="183" t="s">
        <v>40</v>
      </c>
      <c r="D35" s="184">
        <v>43009</v>
      </c>
    </row>
    <row r="36" spans="1:4">
      <c r="A36" s="181" t="s">
        <v>2705</v>
      </c>
      <c r="B36" s="182" t="s">
        <v>2446</v>
      </c>
      <c r="C36" s="183" t="s">
        <v>1206</v>
      </c>
      <c r="D36" s="184">
        <v>43009</v>
      </c>
    </row>
    <row r="37" spans="1:4">
      <c r="A37" s="181" t="s">
        <v>2706</v>
      </c>
      <c r="B37" s="182" t="s">
        <v>2272</v>
      </c>
      <c r="C37" s="183" t="s">
        <v>28</v>
      </c>
      <c r="D37" s="184">
        <v>43009</v>
      </c>
    </row>
    <row r="38" spans="1:4">
      <c r="A38" s="181" t="s">
        <v>2707</v>
      </c>
      <c r="B38" s="182" t="s">
        <v>2708</v>
      </c>
      <c r="C38" s="183" t="s">
        <v>40</v>
      </c>
      <c r="D38" s="184">
        <v>43009</v>
      </c>
    </row>
    <row r="39" spans="1:4">
      <c r="A39" s="181" t="s">
        <v>2709</v>
      </c>
      <c r="B39" s="182" t="s">
        <v>2710</v>
      </c>
      <c r="C39" s="183" t="s">
        <v>28</v>
      </c>
      <c r="D39" s="184">
        <v>43009</v>
      </c>
    </row>
    <row r="40" spans="1:4">
      <c r="A40" s="181" t="s">
        <v>2711</v>
      </c>
      <c r="B40" s="182" t="s">
        <v>2712</v>
      </c>
      <c r="C40" s="183" t="s">
        <v>28</v>
      </c>
      <c r="D40" s="184">
        <v>43009</v>
      </c>
    </row>
    <row r="41" spans="1:4">
      <c r="A41" s="181" t="s">
        <v>2713</v>
      </c>
      <c r="B41" s="182" t="s">
        <v>2714</v>
      </c>
      <c r="C41" s="183" t="s">
        <v>28</v>
      </c>
      <c r="D41" s="184">
        <v>43009</v>
      </c>
    </row>
    <row r="42" spans="1:4">
      <c r="A42" s="181" t="s">
        <v>2715</v>
      </c>
      <c r="B42" s="182" t="s">
        <v>2716</v>
      </c>
      <c r="C42" s="183" t="s">
        <v>40</v>
      </c>
      <c r="D42" s="184">
        <v>43009</v>
      </c>
    </row>
    <row r="43" spans="1:4">
      <c r="A43" s="181" t="s">
        <v>2717</v>
      </c>
      <c r="B43" s="182" t="s">
        <v>1796</v>
      </c>
      <c r="C43" s="183" t="s">
        <v>1206</v>
      </c>
      <c r="D43" s="184">
        <v>43009</v>
      </c>
    </row>
    <row r="44" spans="1:4">
      <c r="A44" s="181" t="s">
        <v>2718</v>
      </c>
      <c r="B44" s="182" t="s">
        <v>2719</v>
      </c>
      <c r="C44" s="183" t="s">
        <v>28</v>
      </c>
      <c r="D44" s="184">
        <v>43009</v>
      </c>
    </row>
    <row r="45" spans="1:4">
      <c r="A45" s="181" t="s">
        <v>2720</v>
      </c>
      <c r="B45" s="182" t="s">
        <v>2447</v>
      </c>
      <c r="C45" s="183" t="s">
        <v>28</v>
      </c>
      <c r="D45" s="184">
        <v>43009</v>
      </c>
    </row>
    <row r="46" spans="1:4">
      <c r="A46" s="181" t="s">
        <v>2721</v>
      </c>
      <c r="B46" s="182" t="s">
        <v>2722</v>
      </c>
      <c r="C46" s="183" t="s">
        <v>28</v>
      </c>
      <c r="D46" s="184">
        <v>43009</v>
      </c>
    </row>
    <row r="47" spans="1:4">
      <c r="A47" s="181" t="s">
        <v>2723</v>
      </c>
      <c r="B47" s="182" t="s">
        <v>2024</v>
      </c>
      <c r="C47" s="183" t="s">
        <v>28</v>
      </c>
      <c r="D47" s="184">
        <v>43009</v>
      </c>
    </row>
    <row r="48" spans="1:4">
      <c r="A48" s="181" t="s">
        <v>2724</v>
      </c>
      <c r="B48" s="182" t="s">
        <v>1959</v>
      </c>
      <c r="C48" s="183" t="s">
        <v>28</v>
      </c>
      <c r="D48" s="184">
        <v>43009</v>
      </c>
    </row>
    <row r="49" spans="1:4">
      <c r="A49" s="181" t="s">
        <v>2725</v>
      </c>
      <c r="B49" s="182" t="s">
        <v>2448</v>
      </c>
      <c r="C49" s="183" t="s">
        <v>52</v>
      </c>
      <c r="D49" s="184">
        <v>43009</v>
      </c>
    </row>
    <row r="50" spans="1:4">
      <c r="A50" s="181" t="s">
        <v>2726</v>
      </c>
      <c r="B50" s="182" t="s">
        <v>2449</v>
      </c>
      <c r="C50" s="183" t="s">
        <v>28</v>
      </c>
      <c r="D50" s="184">
        <v>43009</v>
      </c>
    </row>
    <row r="51" spans="1:4">
      <c r="A51" s="181" t="s">
        <v>2727</v>
      </c>
      <c r="B51" s="182" t="s">
        <v>2450</v>
      </c>
      <c r="C51" s="183" t="s">
        <v>28</v>
      </c>
      <c r="D51" s="184">
        <v>43009</v>
      </c>
    </row>
    <row r="52" spans="1:4">
      <c r="A52" s="181" t="s">
        <v>2728</v>
      </c>
      <c r="B52" s="182" t="s">
        <v>2451</v>
      </c>
      <c r="C52" s="183" t="s">
        <v>33</v>
      </c>
      <c r="D52" s="184">
        <v>43009</v>
      </c>
    </row>
    <row r="53" spans="1:4">
      <c r="A53" s="181" t="s">
        <v>2729</v>
      </c>
      <c r="B53" s="182" t="s">
        <v>2730</v>
      </c>
      <c r="C53" s="183" t="s">
        <v>28</v>
      </c>
      <c r="D53" s="184">
        <v>43009</v>
      </c>
    </row>
    <row r="54" spans="1:4">
      <c r="A54" s="181" t="s">
        <v>2731</v>
      </c>
      <c r="B54" s="182" t="s">
        <v>2624</v>
      </c>
      <c r="C54" s="183" t="s">
        <v>224</v>
      </c>
      <c r="D54" s="184">
        <v>43009</v>
      </c>
    </row>
    <row r="55" spans="1:4">
      <c r="A55" s="181" t="s">
        <v>2732</v>
      </c>
      <c r="B55" s="182" t="s">
        <v>2733</v>
      </c>
      <c r="C55" s="183" t="s">
        <v>28</v>
      </c>
      <c r="D55" s="184">
        <v>43009</v>
      </c>
    </row>
    <row r="56" spans="1:4">
      <c r="A56" s="181" t="s">
        <v>2734</v>
      </c>
      <c r="B56" s="182" t="s">
        <v>2735</v>
      </c>
      <c r="C56" s="183" t="s">
        <v>28</v>
      </c>
      <c r="D56" s="184">
        <v>43009</v>
      </c>
    </row>
    <row r="57" spans="1:4">
      <c r="A57" s="181" t="s">
        <v>2736</v>
      </c>
      <c r="B57" s="182" t="s">
        <v>2737</v>
      </c>
      <c r="C57" s="183" t="s">
        <v>28</v>
      </c>
      <c r="D57" s="184">
        <v>43009</v>
      </c>
    </row>
    <row r="58" spans="1:4">
      <c r="A58" s="181" t="s">
        <v>2738</v>
      </c>
      <c r="B58" s="182" t="s">
        <v>2621</v>
      </c>
      <c r="C58" s="183" t="s">
        <v>224</v>
      </c>
      <c r="D58" s="184">
        <v>43009</v>
      </c>
    </row>
    <row r="59" spans="1:4">
      <c r="A59" s="181" t="s">
        <v>2739</v>
      </c>
      <c r="B59" s="182" t="s">
        <v>2740</v>
      </c>
      <c r="C59" s="183" t="s">
        <v>1206</v>
      </c>
      <c r="D59" s="184">
        <v>43009</v>
      </c>
    </row>
    <row r="60" spans="1:4">
      <c r="A60" s="181" t="s">
        <v>2741</v>
      </c>
      <c r="B60" s="182" t="s">
        <v>1658</v>
      </c>
      <c r="C60" s="183" t="s">
        <v>1206</v>
      </c>
      <c r="D60" s="184">
        <v>43009</v>
      </c>
    </row>
    <row r="61" spans="1:4">
      <c r="A61" s="181" t="s">
        <v>2742</v>
      </c>
      <c r="B61" s="182" t="s">
        <v>2743</v>
      </c>
      <c r="C61" s="183" t="s">
        <v>224</v>
      </c>
      <c r="D61" s="184">
        <v>43009</v>
      </c>
    </row>
    <row r="62" spans="1:4">
      <c r="A62" s="181" t="s">
        <v>2744</v>
      </c>
      <c r="B62" s="182" t="s">
        <v>2745</v>
      </c>
      <c r="C62" s="183" t="s">
        <v>28</v>
      </c>
      <c r="D62" s="184">
        <v>43009</v>
      </c>
    </row>
    <row r="63" spans="1:4">
      <c r="A63" s="181" t="s">
        <v>2746</v>
      </c>
      <c r="B63" s="182" t="s">
        <v>1996</v>
      </c>
      <c r="C63" s="183" t="s">
        <v>52</v>
      </c>
      <c r="D63" s="184">
        <v>43009</v>
      </c>
    </row>
    <row r="64" spans="1:4">
      <c r="A64" s="181" t="s">
        <v>2747</v>
      </c>
      <c r="B64" s="182" t="s">
        <v>2452</v>
      </c>
      <c r="C64" s="183" t="s">
        <v>28</v>
      </c>
      <c r="D64" s="184">
        <v>43009</v>
      </c>
    </row>
    <row r="65" spans="1:4">
      <c r="A65" s="181" t="s">
        <v>2748</v>
      </c>
      <c r="B65" s="182" t="s">
        <v>2021</v>
      </c>
      <c r="C65" s="183" t="s">
        <v>282</v>
      </c>
      <c r="D65" s="184">
        <v>43009</v>
      </c>
    </row>
    <row r="66" spans="1:4">
      <c r="A66" s="181" t="s">
        <v>2749</v>
      </c>
      <c r="B66" s="182" t="s">
        <v>2750</v>
      </c>
      <c r="C66" s="183" t="s">
        <v>40</v>
      </c>
      <c r="D66" s="184">
        <v>43009</v>
      </c>
    </row>
    <row r="67" spans="1:4">
      <c r="A67" s="181" t="s">
        <v>2751</v>
      </c>
      <c r="B67" s="182" t="s">
        <v>321</v>
      </c>
      <c r="C67" s="183" t="s">
        <v>19</v>
      </c>
      <c r="D67" s="184">
        <v>43009</v>
      </c>
    </row>
    <row r="68" spans="1:4">
      <c r="A68" s="181" t="s">
        <v>2752</v>
      </c>
      <c r="B68" s="182" t="s">
        <v>2753</v>
      </c>
      <c r="C68" s="183" t="s">
        <v>28</v>
      </c>
      <c r="D68" s="184">
        <v>43009</v>
      </c>
    </row>
    <row r="69" spans="1:4">
      <c r="A69" s="181" t="s">
        <v>2754</v>
      </c>
      <c r="B69" s="182" t="s">
        <v>2077</v>
      </c>
      <c r="C69" s="183" t="s">
        <v>52</v>
      </c>
      <c r="D69" s="184">
        <v>43009</v>
      </c>
    </row>
    <row r="70" spans="1:4">
      <c r="A70" s="181" t="s">
        <v>2755</v>
      </c>
      <c r="B70" s="182" t="s">
        <v>2622</v>
      </c>
      <c r="C70" s="183" t="s">
        <v>224</v>
      </c>
      <c r="D70" s="184">
        <v>43009</v>
      </c>
    </row>
    <row r="71" spans="1:4">
      <c r="A71" s="181" t="s">
        <v>2756</v>
      </c>
      <c r="B71" s="182" t="s">
        <v>2757</v>
      </c>
      <c r="C71" s="183" t="s">
        <v>19</v>
      </c>
      <c r="D71" s="184">
        <v>43009</v>
      </c>
    </row>
    <row r="72" spans="1:4">
      <c r="A72" s="181" t="s">
        <v>2758</v>
      </c>
      <c r="B72" s="182" t="s">
        <v>2453</v>
      </c>
      <c r="C72" s="183" t="s">
        <v>28</v>
      </c>
      <c r="D72" s="184">
        <v>43009</v>
      </c>
    </row>
    <row r="73" spans="1:4">
      <c r="A73" s="181" t="s">
        <v>2759</v>
      </c>
      <c r="B73" s="182" t="s">
        <v>2625</v>
      </c>
      <c r="C73" s="183" t="s">
        <v>28</v>
      </c>
      <c r="D73" s="184">
        <v>43009</v>
      </c>
    </row>
    <row r="74" spans="1:4">
      <c r="A74" s="181" t="s">
        <v>2760</v>
      </c>
      <c r="B74" s="182" t="s">
        <v>2761</v>
      </c>
      <c r="C74" s="183" t="s">
        <v>28</v>
      </c>
      <c r="D74" s="184">
        <v>43009</v>
      </c>
    </row>
  </sheetData>
  <pageMargins left="0.75" right="0.75" top="1" bottom="1" header="0.5" footer="0.5"/>
  <pageSetup paperSize="0" fitToWidth="0" fitToHeight="0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E491"/>
  <sheetViews>
    <sheetView topLeftCell="B1" workbookViewId="0"/>
  </sheetViews>
  <sheetFormatPr defaultRowHeight="12.75"/>
  <cols>
    <col min="1" max="1" width="12.7109375" style="170" customWidth="1"/>
    <col min="2" max="2" width="111" style="170" customWidth="1"/>
    <col min="3" max="3" width="8.7109375" style="170" customWidth="1"/>
    <col min="4" max="4" width="12.7109375" style="170" customWidth="1"/>
    <col min="5" max="5" width="14.7109375" style="170" customWidth="1"/>
    <col min="6" max="16384" width="9.140625" style="170"/>
  </cols>
  <sheetData>
    <row r="1" spans="1:5">
      <c r="A1" s="165" t="s">
        <v>2762</v>
      </c>
      <c r="B1" s="166"/>
      <c r="C1" s="167"/>
      <c r="D1" s="168"/>
      <c r="E1" s="169"/>
    </row>
    <row r="2" spans="1:5">
      <c r="A2" s="165" t="s">
        <v>1</v>
      </c>
      <c r="B2" s="166"/>
      <c r="C2" s="167"/>
      <c r="D2" s="168"/>
      <c r="E2" s="169"/>
    </row>
    <row r="3" spans="1:5">
      <c r="A3" s="166" t="s">
        <v>2</v>
      </c>
      <c r="B3" s="166"/>
      <c r="C3" s="167"/>
      <c r="D3" s="168"/>
      <c r="E3" s="169"/>
    </row>
    <row r="4" spans="1:5">
      <c r="A4" s="166" t="s">
        <v>3</v>
      </c>
      <c r="B4" s="166"/>
      <c r="C4" s="167"/>
      <c r="D4" s="168"/>
      <c r="E4" s="169"/>
    </row>
    <row r="5" spans="1:5">
      <c r="A5" s="171" t="s">
        <v>4</v>
      </c>
      <c r="B5" s="172" t="s">
        <v>1482</v>
      </c>
      <c r="C5" s="173" t="s">
        <v>1483</v>
      </c>
      <c r="D5" s="174" t="s">
        <v>1484</v>
      </c>
      <c r="E5" s="175" t="s">
        <v>1485</v>
      </c>
    </row>
    <row r="6" spans="1:5">
      <c r="A6" s="185" t="s">
        <v>2373</v>
      </c>
      <c r="B6" s="186" t="s">
        <v>2374</v>
      </c>
      <c r="C6" s="187" t="s">
        <v>259</v>
      </c>
      <c r="D6" s="188">
        <v>1.04</v>
      </c>
      <c r="E6" s="189">
        <v>43009</v>
      </c>
    </row>
    <row r="7" spans="1:5">
      <c r="A7" s="185" t="s">
        <v>2345</v>
      </c>
      <c r="B7" s="186" t="s">
        <v>2346</v>
      </c>
      <c r="C7" s="187" t="s">
        <v>259</v>
      </c>
      <c r="D7" s="188">
        <v>1.1200000000000001</v>
      </c>
      <c r="E7" s="189">
        <v>43009</v>
      </c>
    </row>
    <row r="8" spans="1:5">
      <c r="A8" s="185" t="s">
        <v>2236</v>
      </c>
      <c r="B8" s="186" t="s">
        <v>2237</v>
      </c>
      <c r="C8" s="187" t="s">
        <v>259</v>
      </c>
      <c r="D8" s="188">
        <v>0.49</v>
      </c>
      <c r="E8" s="189">
        <v>42917</v>
      </c>
    </row>
    <row r="9" spans="1:5">
      <c r="A9" s="185" t="s">
        <v>2394</v>
      </c>
      <c r="B9" s="186" t="s">
        <v>2395</v>
      </c>
      <c r="C9" s="187" t="s">
        <v>259</v>
      </c>
      <c r="D9" s="188">
        <v>3.11</v>
      </c>
      <c r="E9" s="189">
        <v>43009</v>
      </c>
    </row>
    <row r="10" spans="1:5">
      <c r="A10" s="185" t="s">
        <v>1628</v>
      </c>
      <c r="B10" s="186" t="s">
        <v>1629</v>
      </c>
      <c r="C10" s="187" t="s">
        <v>1007</v>
      </c>
      <c r="D10" s="188">
        <v>3.65</v>
      </c>
      <c r="E10" s="189">
        <v>43009</v>
      </c>
    </row>
    <row r="11" spans="1:5">
      <c r="A11" s="185" t="s">
        <v>1622</v>
      </c>
      <c r="B11" s="186" t="s">
        <v>1623</v>
      </c>
      <c r="C11" s="187" t="s">
        <v>1007</v>
      </c>
      <c r="D11" s="188">
        <v>3.47</v>
      </c>
      <c r="E11" s="189">
        <v>43009</v>
      </c>
    </row>
    <row r="12" spans="1:5">
      <c r="A12" s="185" t="s">
        <v>1716</v>
      </c>
      <c r="B12" s="186" t="s">
        <v>1717</v>
      </c>
      <c r="C12" s="187" t="s">
        <v>1007</v>
      </c>
      <c r="D12" s="188">
        <v>3.47</v>
      </c>
      <c r="E12" s="189">
        <v>43009</v>
      </c>
    </row>
    <row r="13" spans="1:5">
      <c r="A13" s="185" t="s">
        <v>1654</v>
      </c>
      <c r="B13" s="186" t="s">
        <v>1655</v>
      </c>
      <c r="C13" s="187" t="s">
        <v>1007</v>
      </c>
      <c r="D13" s="188">
        <v>3.82</v>
      </c>
      <c r="E13" s="189">
        <v>43009</v>
      </c>
    </row>
    <row r="14" spans="1:5">
      <c r="A14" s="185" t="s">
        <v>1718</v>
      </c>
      <c r="B14" s="186" t="s">
        <v>1719</v>
      </c>
      <c r="C14" s="187" t="s">
        <v>1007</v>
      </c>
      <c r="D14" s="188">
        <v>4.29</v>
      </c>
      <c r="E14" s="189">
        <v>43009</v>
      </c>
    </row>
    <row r="15" spans="1:5">
      <c r="A15" s="185" t="s">
        <v>1815</v>
      </c>
      <c r="B15" s="186" t="s">
        <v>1816</v>
      </c>
      <c r="C15" s="187" t="s">
        <v>1007</v>
      </c>
      <c r="D15" s="188">
        <v>3.61</v>
      </c>
      <c r="E15" s="189">
        <v>43009</v>
      </c>
    </row>
    <row r="16" spans="1:5">
      <c r="A16" s="185" t="s">
        <v>2335</v>
      </c>
      <c r="B16" s="186" t="s">
        <v>2336</v>
      </c>
      <c r="C16" s="187" t="s">
        <v>259</v>
      </c>
      <c r="D16" s="188">
        <v>8.75</v>
      </c>
      <c r="E16" s="189">
        <v>43009</v>
      </c>
    </row>
    <row r="17" spans="1:5">
      <c r="A17" s="185" t="s">
        <v>593</v>
      </c>
      <c r="B17" s="186" t="s">
        <v>594</v>
      </c>
      <c r="C17" s="187" t="s">
        <v>28</v>
      </c>
      <c r="D17" s="188">
        <v>1.62</v>
      </c>
      <c r="E17" s="189">
        <v>43009</v>
      </c>
    </row>
    <row r="18" spans="1:5">
      <c r="A18" s="185" t="s">
        <v>646</v>
      </c>
      <c r="B18" s="186" t="s">
        <v>647</v>
      </c>
      <c r="C18" s="187" t="s">
        <v>259</v>
      </c>
      <c r="D18" s="188">
        <v>9.16</v>
      </c>
      <c r="E18" s="189">
        <v>43009</v>
      </c>
    </row>
    <row r="19" spans="1:5">
      <c r="A19" s="185" t="s">
        <v>782</v>
      </c>
      <c r="B19" s="186" t="s">
        <v>783</v>
      </c>
      <c r="C19" s="187" t="s">
        <v>259</v>
      </c>
      <c r="D19" s="188">
        <v>0.82</v>
      </c>
      <c r="E19" s="189">
        <v>43009</v>
      </c>
    </row>
    <row r="20" spans="1:5">
      <c r="A20" s="185" t="s">
        <v>788</v>
      </c>
      <c r="B20" s="186" t="s">
        <v>789</v>
      </c>
      <c r="C20" s="187" t="s">
        <v>259</v>
      </c>
      <c r="D20" s="188">
        <v>16.37</v>
      </c>
      <c r="E20" s="189">
        <v>43009</v>
      </c>
    </row>
    <row r="21" spans="1:5">
      <c r="A21" s="185" t="s">
        <v>776</v>
      </c>
      <c r="B21" s="186" t="s">
        <v>777</v>
      </c>
      <c r="C21" s="187" t="s">
        <v>259</v>
      </c>
      <c r="D21" s="188">
        <v>13</v>
      </c>
      <c r="E21" s="189"/>
    </row>
    <row r="22" spans="1:5">
      <c r="A22" s="185" t="s">
        <v>2216</v>
      </c>
      <c r="B22" s="186" t="s">
        <v>2217</v>
      </c>
      <c r="C22" s="187" t="s">
        <v>259</v>
      </c>
      <c r="D22" s="188">
        <v>14.77</v>
      </c>
      <c r="E22" s="189">
        <v>43009</v>
      </c>
    </row>
    <row r="23" spans="1:5">
      <c r="A23" s="185" t="s">
        <v>2273</v>
      </c>
      <c r="B23" s="186" t="s">
        <v>2274</v>
      </c>
      <c r="C23" s="187" t="s">
        <v>259</v>
      </c>
      <c r="D23" s="188">
        <v>16.510000000000002</v>
      </c>
      <c r="E23" s="189">
        <v>43009</v>
      </c>
    </row>
    <row r="24" spans="1:5">
      <c r="A24" s="185" t="s">
        <v>632</v>
      </c>
      <c r="B24" s="186" t="s">
        <v>633</v>
      </c>
      <c r="C24" s="187" t="s">
        <v>259</v>
      </c>
      <c r="D24" s="188">
        <v>10.76</v>
      </c>
      <c r="E24" s="189">
        <v>43009</v>
      </c>
    </row>
    <row r="25" spans="1:5">
      <c r="A25" s="185" t="s">
        <v>2408</v>
      </c>
      <c r="B25" s="186" t="s">
        <v>2409</v>
      </c>
      <c r="C25" s="187" t="s">
        <v>259</v>
      </c>
      <c r="D25" s="188">
        <v>4.9000000000000004</v>
      </c>
      <c r="E25" s="189">
        <v>43009</v>
      </c>
    </row>
    <row r="26" spans="1:5">
      <c r="A26" s="185" t="s">
        <v>2266</v>
      </c>
      <c r="B26" s="186" t="s">
        <v>2267</v>
      </c>
      <c r="C26" s="187" t="s">
        <v>259</v>
      </c>
      <c r="D26" s="188">
        <v>44.26</v>
      </c>
      <c r="E26" s="189">
        <v>42917</v>
      </c>
    </row>
    <row r="27" spans="1:5">
      <c r="A27" s="185" t="s">
        <v>2155</v>
      </c>
      <c r="B27" s="186" t="s">
        <v>2156</v>
      </c>
      <c r="C27" s="187" t="s">
        <v>1199</v>
      </c>
      <c r="D27" s="188">
        <v>7.42</v>
      </c>
      <c r="E27" s="189">
        <v>43009</v>
      </c>
    </row>
    <row r="28" spans="1:5">
      <c r="A28" s="185" t="s">
        <v>1730</v>
      </c>
      <c r="B28" s="186" t="s">
        <v>1731</v>
      </c>
      <c r="C28" s="187" t="s">
        <v>1615</v>
      </c>
      <c r="D28" s="188">
        <v>10.19</v>
      </c>
      <c r="E28" s="189">
        <v>43009</v>
      </c>
    </row>
    <row r="29" spans="1:5">
      <c r="A29" s="185" t="s">
        <v>1675</v>
      </c>
      <c r="B29" s="186" t="s">
        <v>1676</v>
      </c>
      <c r="C29" s="187" t="s">
        <v>1615</v>
      </c>
      <c r="D29" s="188">
        <v>10.19</v>
      </c>
      <c r="E29" s="189">
        <v>43009</v>
      </c>
    </row>
    <row r="30" spans="1:5">
      <c r="A30" s="185" t="s">
        <v>2049</v>
      </c>
      <c r="B30" s="186" t="s">
        <v>2050</v>
      </c>
      <c r="C30" s="187" t="s">
        <v>1615</v>
      </c>
      <c r="D30" s="188">
        <v>7.4</v>
      </c>
      <c r="E30" s="189">
        <v>43009</v>
      </c>
    </row>
    <row r="31" spans="1:5">
      <c r="A31" s="185" t="s">
        <v>1679</v>
      </c>
      <c r="B31" s="186" t="s">
        <v>1680</v>
      </c>
      <c r="C31" s="187" t="s">
        <v>1615</v>
      </c>
      <c r="D31" s="188">
        <v>9.89</v>
      </c>
      <c r="E31" s="189">
        <v>43009</v>
      </c>
    </row>
    <row r="32" spans="1:5">
      <c r="A32" s="185" t="s">
        <v>1978</v>
      </c>
      <c r="B32" s="186" t="s">
        <v>1979</v>
      </c>
      <c r="C32" s="187" t="s">
        <v>1615</v>
      </c>
      <c r="D32" s="188">
        <v>9.64</v>
      </c>
      <c r="E32" s="189">
        <v>43009</v>
      </c>
    </row>
    <row r="33" spans="1:5">
      <c r="A33" s="185" t="s">
        <v>1634</v>
      </c>
      <c r="B33" s="186" t="s">
        <v>1635</v>
      </c>
      <c r="C33" s="187" t="s">
        <v>1615</v>
      </c>
      <c r="D33" s="188">
        <v>0.67</v>
      </c>
      <c r="E33" s="189">
        <v>43009</v>
      </c>
    </row>
    <row r="34" spans="1:5">
      <c r="A34" s="185" t="s">
        <v>2386</v>
      </c>
      <c r="B34" s="186" t="s">
        <v>2387</v>
      </c>
      <c r="C34" s="187" t="s">
        <v>259</v>
      </c>
      <c r="D34" s="188">
        <v>0.88</v>
      </c>
      <c r="E34" s="189">
        <v>43009</v>
      </c>
    </row>
    <row r="35" spans="1:5">
      <c r="A35" s="185" t="s">
        <v>2347</v>
      </c>
      <c r="B35" s="186" t="s">
        <v>2348</v>
      </c>
      <c r="C35" s="187" t="s">
        <v>259</v>
      </c>
      <c r="D35" s="188">
        <v>1.57</v>
      </c>
      <c r="E35" s="189">
        <v>43009</v>
      </c>
    </row>
    <row r="36" spans="1:5">
      <c r="A36" s="185" t="s">
        <v>2421</v>
      </c>
      <c r="B36" s="186" t="s">
        <v>2422</v>
      </c>
      <c r="C36" s="187" t="s">
        <v>259</v>
      </c>
      <c r="D36" s="188">
        <v>0.79</v>
      </c>
      <c r="E36" s="189">
        <v>43009</v>
      </c>
    </row>
    <row r="37" spans="1:5">
      <c r="A37" s="185" t="s">
        <v>2175</v>
      </c>
      <c r="B37" s="186" t="s">
        <v>2176</v>
      </c>
      <c r="C37" s="187" t="s">
        <v>259</v>
      </c>
      <c r="D37" s="188">
        <v>2.14</v>
      </c>
      <c r="E37" s="189">
        <v>43009</v>
      </c>
    </row>
    <row r="38" spans="1:5">
      <c r="A38" s="185" t="s">
        <v>1917</v>
      </c>
      <c r="B38" s="186" t="s">
        <v>1918</v>
      </c>
      <c r="C38" s="187" t="s">
        <v>259</v>
      </c>
      <c r="D38" s="188">
        <v>61.77</v>
      </c>
      <c r="E38" s="189">
        <v>43009</v>
      </c>
    </row>
    <row r="39" spans="1:5">
      <c r="A39" s="185" t="s">
        <v>1695</v>
      </c>
      <c r="B39" s="186" t="s">
        <v>1696</v>
      </c>
      <c r="C39" s="187" t="s">
        <v>259</v>
      </c>
      <c r="D39" s="188">
        <v>37.549999999999997</v>
      </c>
      <c r="E39" s="189">
        <v>43009</v>
      </c>
    </row>
    <row r="40" spans="1:5">
      <c r="A40" s="185" t="s">
        <v>2167</v>
      </c>
      <c r="B40" s="186" t="s">
        <v>2168</v>
      </c>
      <c r="C40" s="187" t="s">
        <v>259</v>
      </c>
      <c r="D40" s="188">
        <v>25.32</v>
      </c>
      <c r="E40" s="189">
        <v>43009</v>
      </c>
    </row>
    <row r="41" spans="1:5">
      <c r="A41" s="185" t="s">
        <v>1909</v>
      </c>
      <c r="B41" s="186" t="s">
        <v>1910</v>
      </c>
      <c r="C41" s="187" t="s">
        <v>28</v>
      </c>
      <c r="D41" s="188">
        <v>90.11</v>
      </c>
      <c r="E41" s="189">
        <v>43009</v>
      </c>
    </row>
    <row r="42" spans="1:5">
      <c r="A42" s="185" t="s">
        <v>1705</v>
      </c>
      <c r="B42" s="186" t="s">
        <v>1706</v>
      </c>
      <c r="C42" s="187" t="s">
        <v>1007</v>
      </c>
      <c r="D42" s="188">
        <v>7.7</v>
      </c>
      <c r="E42" s="189">
        <v>43009</v>
      </c>
    </row>
    <row r="43" spans="1:5">
      <c r="A43" s="185" t="s">
        <v>1877</v>
      </c>
      <c r="B43" s="186" t="s">
        <v>1878</v>
      </c>
      <c r="C43" s="187" t="s">
        <v>1059</v>
      </c>
      <c r="D43" s="188">
        <v>67</v>
      </c>
      <c r="E43" s="189">
        <v>42917</v>
      </c>
    </row>
    <row r="44" spans="1:5">
      <c r="A44" s="185" t="s">
        <v>1644</v>
      </c>
      <c r="B44" s="186" t="s">
        <v>1645</v>
      </c>
      <c r="C44" s="187" t="s">
        <v>1059</v>
      </c>
      <c r="D44" s="188">
        <v>60</v>
      </c>
      <c r="E44" s="189">
        <v>43009</v>
      </c>
    </row>
    <row r="45" spans="1:5">
      <c r="A45" s="185" t="s">
        <v>2035</v>
      </c>
      <c r="B45" s="186" t="s">
        <v>2036</v>
      </c>
      <c r="C45" s="187" t="s">
        <v>1007</v>
      </c>
      <c r="D45" s="188">
        <v>0.44</v>
      </c>
      <c r="E45" s="189">
        <v>43009</v>
      </c>
    </row>
    <row r="46" spans="1:5">
      <c r="A46" s="185" t="s">
        <v>2087</v>
      </c>
      <c r="B46" s="186" t="s">
        <v>2088</v>
      </c>
      <c r="C46" s="187" t="s">
        <v>1007</v>
      </c>
      <c r="D46" s="188">
        <v>1.91</v>
      </c>
      <c r="E46" s="189">
        <v>43009</v>
      </c>
    </row>
    <row r="47" spans="1:5">
      <c r="A47" s="185" t="s">
        <v>1630</v>
      </c>
      <c r="B47" s="186" t="s">
        <v>1631</v>
      </c>
      <c r="C47" s="187" t="s">
        <v>1615</v>
      </c>
      <c r="D47" s="188">
        <v>13.59</v>
      </c>
      <c r="E47" s="189">
        <v>43009</v>
      </c>
    </row>
    <row r="48" spans="1:5">
      <c r="A48" s="185" t="s">
        <v>1691</v>
      </c>
      <c r="B48" s="186" t="s">
        <v>1692</v>
      </c>
      <c r="C48" s="187" t="s">
        <v>1615</v>
      </c>
      <c r="D48" s="188">
        <v>17.850000000000001</v>
      </c>
      <c r="E48" s="189">
        <v>43009</v>
      </c>
    </row>
    <row r="49" spans="1:5">
      <c r="A49" s="185" t="s">
        <v>742</v>
      </c>
      <c r="B49" s="186" t="s">
        <v>743</v>
      </c>
      <c r="C49" s="187" t="s">
        <v>28</v>
      </c>
      <c r="D49" s="188">
        <v>24.05</v>
      </c>
      <c r="E49" s="189">
        <v>43009</v>
      </c>
    </row>
    <row r="50" spans="1:5">
      <c r="A50" s="185" t="s">
        <v>650</v>
      </c>
      <c r="B50" s="186" t="s">
        <v>651</v>
      </c>
      <c r="C50" s="187" t="s">
        <v>259</v>
      </c>
      <c r="D50" s="188">
        <v>41.4</v>
      </c>
      <c r="E50" s="189">
        <v>43009</v>
      </c>
    </row>
    <row r="51" spans="1:5">
      <c r="A51" s="185" t="s">
        <v>1659</v>
      </c>
      <c r="B51" s="186" t="s">
        <v>1660</v>
      </c>
      <c r="C51" s="187" t="s">
        <v>1615</v>
      </c>
      <c r="D51" s="188">
        <v>10.19</v>
      </c>
      <c r="E51" s="189">
        <v>43009</v>
      </c>
    </row>
    <row r="52" spans="1:5">
      <c r="A52" s="185" t="s">
        <v>1764</v>
      </c>
      <c r="B52" s="186" t="s">
        <v>1765</v>
      </c>
      <c r="C52" s="187" t="s">
        <v>1615</v>
      </c>
      <c r="D52" s="188">
        <v>10.19</v>
      </c>
      <c r="E52" s="189">
        <v>43009</v>
      </c>
    </row>
    <row r="53" spans="1:5">
      <c r="A53" s="185" t="s">
        <v>1911</v>
      </c>
      <c r="B53" s="186" t="s">
        <v>1912</v>
      </c>
      <c r="C53" s="187" t="s">
        <v>1615</v>
      </c>
      <c r="D53" s="188">
        <v>16.97</v>
      </c>
      <c r="E53" s="189">
        <v>43009</v>
      </c>
    </row>
    <row r="54" spans="1:5">
      <c r="A54" s="185" t="s">
        <v>1748</v>
      </c>
      <c r="B54" s="186" t="s">
        <v>1749</v>
      </c>
      <c r="C54" s="187" t="s">
        <v>259</v>
      </c>
      <c r="D54" s="188">
        <v>30.68</v>
      </c>
      <c r="E54" s="189">
        <v>43009</v>
      </c>
    </row>
    <row r="55" spans="1:5">
      <c r="A55" s="185" t="s">
        <v>1970</v>
      </c>
      <c r="B55" s="186" t="s">
        <v>1971</v>
      </c>
      <c r="C55" s="187" t="s">
        <v>1615</v>
      </c>
      <c r="D55" s="188">
        <v>12.34</v>
      </c>
      <c r="E55" s="189">
        <v>43009</v>
      </c>
    </row>
    <row r="56" spans="1:5">
      <c r="A56" s="185" t="s">
        <v>1855</v>
      </c>
      <c r="B56" s="186" t="s">
        <v>1856</v>
      </c>
      <c r="C56" s="187" t="s">
        <v>259</v>
      </c>
      <c r="D56" s="188">
        <v>351.95</v>
      </c>
      <c r="E56" s="189">
        <v>43009</v>
      </c>
    </row>
    <row r="57" spans="1:5">
      <c r="A57" s="185" t="s">
        <v>1762</v>
      </c>
      <c r="B57" s="186" t="s">
        <v>1763</v>
      </c>
      <c r="C57" s="187" t="s">
        <v>259</v>
      </c>
      <c r="D57" s="188">
        <v>9.7899999999999991</v>
      </c>
      <c r="E57" s="189">
        <v>43009</v>
      </c>
    </row>
    <row r="58" spans="1:5">
      <c r="A58" s="185" t="s">
        <v>2429</v>
      </c>
      <c r="B58" s="186" t="s">
        <v>2430</v>
      </c>
      <c r="C58" s="187" t="s">
        <v>259</v>
      </c>
      <c r="D58" s="188">
        <v>4.33</v>
      </c>
      <c r="E58" s="189">
        <v>43009</v>
      </c>
    </row>
    <row r="59" spans="1:5">
      <c r="A59" s="185" t="s">
        <v>2177</v>
      </c>
      <c r="B59" s="186" t="s">
        <v>2178</v>
      </c>
      <c r="C59" s="187" t="s">
        <v>259</v>
      </c>
      <c r="D59" s="188">
        <v>93.06</v>
      </c>
      <c r="E59" s="189">
        <v>42917</v>
      </c>
    </row>
    <row r="60" spans="1:5">
      <c r="A60" s="185" t="s">
        <v>1861</v>
      </c>
      <c r="B60" s="186" t="s">
        <v>1862</v>
      </c>
      <c r="C60" s="187" t="s">
        <v>918</v>
      </c>
      <c r="D60" s="188">
        <v>167.79</v>
      </c>
      <c r="E60" s="189">
        <v>43009</v>
      </c>
    </row>
    <row r="61" spans="1:5">
      <c r="A61" s="185" t="s">
        <v>1990</v>
      </c>
      <c r="B61" s="186" t="s">
        <v>1991</v>
      </c>
      <c r="C61" s="187" t="s">
        <v>1007</v>
      </c>
      <c r="D61" s="188">
        <v>4</v>
      </c>
      <c r="E61" s="189">
        <v>43009</v>
      </c>
    </row>
    <row r="62" spans="1:5">
      <c r="A62" s="185" t="s">
        <v>2078</v>
      </c>
      <c r="B62" s="186" t="s">
        <v>2079</v>
      </c>
      <c r="C62" s="187" t="s">
        <v>259</v>
      </c>
      <c r="D62" s="188">
        <v>42.86</v>
      </c>
      <c r="E62" s="189">
        <v>43009</v>
      </c>
    </row>
    <row r="63" spans="1:5">
      <c r="A63" s="185" t="s">
        <v>1807</v>
      </c>
      <c r="B63" s="186" t="s">
        <v>1808</v>
      </c>
      <c r="C63" s="187" t="s">
        <v>259</v>
      </c>
      <c r="D63" s="188">
        <v>312656.25</v>
      </c>
      <c r="E63" s="189">
        <v>43009</v>
      </c>
    </row>
    <row r="64" spans="1:5">
      <c r="A64" s="185" t="s">
        <v>2208</v>
      </c>
      <c r="B64" s="186" t="s">
        <v>2209</v>
      </c>
      <c r="C64" s="187" t="s">
        <v>259</v>
      </c>
      <c r="D64" s="188">
        <v>3150</v>
      </c>
      <c r="E64" s="189">
        <v>43009</v>
      </c>
    </row>
    <row r="65" spans="1:5">
      <c r="A65" s="185" t="s">
        <v>2226</v>
      </c>
      <c r="B65" s="186" t="s">
        <v>2227</v>
      </c>
      <c r="C65" s="187" t="s">
        <v>259</v>
      </c>
      <c r="D65" s="188">
        <v>12813.55</v>
      </c>
      <c r="E65" s="189">
        <v>43009</v>
      </c>
    </row>
    <row r="66" spans="1:5">
      <c r="A66" s="185" t="s">
        <v>2082</v>
      </c>
      <c r="B66" s="186" t="s">
        <v>2083</v>
      </c>
      <c r="C66" s="187" t="s">
        <v>2084</v>
      </c>
      <c r="D66" s="188">
        <v>411.67</v>
      </c>
      <c r="E66" s="189">
        <v>43009</v>
      </c>
    </row>
    <row r="67" spans="1:5">
      <c r="A67" s="185" t="s">
        <v>1915</v>
      </c>
      <c r="B67" s="186" t="s">
        <v>1916</v>
      </c>
      <c r="C67" s="187" t="s">
        <v>259</v>
      </c>
      <c r="D67" s="188">
        <v>2.2999999999999998</v>
      </c>
      <c r="E67" s="189">
        <v>43009</v>
      </c>
    </row>
    <row r="68" spans="1:5">
      <c r="A68" s="185" t="s">
        <v>1966</v>
      </c>
      <c r="B68" s="186" t="s">
        <v>1967</v>
      </c>
      <c r="C68" s="187" t="s">
        <v>259</v>
      </c>
      <c r="D68" s="188">
        <v>1.89</v>
      </c>
      <c r="E68" s="189">
        <v>42917</v>
      </c>
    </row>
    <row r="69" spans="1:5">
      <c r="A69" s="185" t="s">
        <v>1871</v>
      </c>
      <c r="B69" s="186" t="s">
        <v>1872</v>
      </c>
      <c r="C69" s="187" t="s">
        <v>259</v>
      </c>
      <c r="D69" s="188">
        <v>129.75</v>
      </c>
      <c r="E69" s="189">
        <v>43009</v>
      </c>
    </row>
    <row r="70" spans="1:5">
      <c r="A70" s="185" t="s">
        <v>1752</v>
      </c>
      <c r="B70" s="186" t="s">
        <v>1753</v>
      </c>
      <c r="C70" s="187" t="s">
        <v>1713</v>
      </c>
      <c r="D70" s="188">
        <v>49.58</v>
      </c>
      <c r="E70" s="189">
        <v>43009</v>
      </c>
    </row>
    <row r="71" spans="1:5">
      <c r="A71" s="185" t="s">
        <v>2256</v>
      </c>
      <c r="B71" s="186" t="s">
        <v>2257</v>
      </c>
      <c r="C71" s="187" t="s">
        <v>259</v>
      </c>
      <c r="D71" s="188">
        <v>0.3</v>
      </c>
      <c r="E71" s="189">
        <v>43009</v>
      </c>
    </row>
    <row r="72" spans="1:5">
      <c r="A72" s="185" t="s">
        <v>2400</v>
      </c>
      <c r="B72" s="186" t="s">
        <v>2401</v>
      </c>
      <c r="C72" s="187" t="s">
        <v>259</v>
      </c>
      <c r="D72" s="188">
        <v>0.1</v>
      </c>
      <c r="E72" s="189">
        <v>42917</v>
      </c>
    </row>
    <row r="73" spans="1:5">
      <c r="A73" s="185" t="s">
        <v>2357</v>
      </c>
      <c r="B73" s="186" t="s">
        <v>2358</v>
      </c>
      <c r="C73" s="187" t="s">
        <v>259</v>
      </c>
      <c r="D73" s="188">
        <v>5.42</v>
      </c>
      <c r="E73" s="189">
        <v>43009</v>
      </c>
    </row>
    <row r="74" spans="1:5">
      <c r="A74" s="185" t="s">
        <v>796</v>
      </c>
      <c r="B74" s="186" t="s">
        <v>797</v>
      </c>
      <c r="C74" s="187" t="s">
        <v>259</v>
      </c>
      <c r="D74" s="188">
        <v>0.65</v>
      </c>
      <c r="E74" s="189"/>
    </row>
    <row r="75" spans="1:5">
      <c r="A75" s="185" t="s">
        <v>599</v>
      </c>
      <c r="B75" s="186" t="s">
        <v>600</v>
      </c>
      <c r="C75" s="187" t="s">
        <v>28</v>
      </c>
      <c r="D75" s="188">
        <v>3.36</v>
      </c>
      <c r="E75" s="189">
        <v>43009</v>
      </c>
    </row>
    <row r="76" spans="1:5">
      <c r="A76" s="185" t="s">
        <v>648</v>
      </c>
      <c r="B76" s="186" t="s">
        <v>649</v>
      </c>
      <c r="C76" s="187" t="s">
        <v>259</v>
      </c>
      <c r="D76" s="188">
        <v>7.17</v>
      </c>
      <c r="E76" s="189">
        <v>43009</v>
      </c>
    </row>
    <row r="77" spans="1:5">
      <c r="A77" s="185" t="s">
        <v>465</v>
      </c>
      <c r="B77" s="186" t="s">
        <v>466</v>
      </c>
      <c r="C77" s="187" t="s">
        <v>259</v>
      </c>
      <c r="D77" s="188">
        <v>3.02</v>
      </c>
      <c r="E77" s="189">
        <v>43009</v>
      </c>
    </row>
    <row r="78" spans="1:5">
      <c r="A78" s="185" t="s">
        <v>2242</v>
      </c>
      <c r="B78" s="186" t="s">
        <v>2243</v>
      </c>
      <c r="C78" s="187" t="s">
        <v>1007</v>
      </c>
      <c r="D78" s="188">
        <v>22.84</v>
      </c>
      <c r="E78" s="189">
        <v>43009</v>
      </c>
    </row>
    <row r="79" spans="1:5">
      <c r="A79" s="185" t="s">
        <v>2169</v>
      </c>
      <c r="B79" s="186" t="s">
        <v>2170</v>
      </c>
      <c r="C79" s="187" t="s">
        <v>254</v>
      </c>
      <c r="D79" s="188">
        <v>6.41</v>
      </c>
      <c r="E79" s="189">
        <v>43009</v>
      </c>
    </row>
    <row r="80" spans="1:5">
      <c r="A80" s="185" t="s">
        <v>1976</v>
      </c>
      <c r="B80" s="186" t="s">
        <v>1977</v>
      </c>
      <c r="C80" s="187" t="s">
        <v>254</v>
      </c>
      <c r="D80" s="188">
        <v>9.9</v>
      </c>
      <c r="E80" s="189">
        <v>43009</v>
      </c>
    </row>
    <row r="81" spans="1:5">
      <c r="A81" s="185" t="s">
        <v>1823</v>
      </c>
      <c r="B81" s="186" t="s">
        <v>1824</v>
      </c>
      <c r="C81" s="187" t="s">
        <v>254</v>
      </c>
      <c r="D81" s="188">
        <v>13.67</v>
      </c>
      <c r="E81" s="189">
        <v>43009</v>
      </c>
    </row>
    <row r="82" spans="1:5">
      <c r="A82" s="185" t="s">
        <v>1784</v>
      </c>
      <c r="B82" s="186" t="s">
        <v>1785</v>
      </c>
      <c r="C82" s="187" t="s">
        <v>254</v>
      </c>
      <c r="D82" s="188">
        <v>19.05</v>
      </c>
      <c r="E82" s="189">
        <v>43009</v>
      </c>
    </row>
    <row r="83" spans="1:5">
      <c r="A83" s="185" t="s">
        <v>2061</v>
      </c>
      <c r="B83" s="186" t="s">
        <v>2062</v>
      </c>
      <c r="C83" s="187" t="s">
        <v>254</v>
      </c>
      <c r="D83" s="188">
        <v>2.27</v>
      </c>
      <c r="E83" s="189">
        <v>43009</v>
      </c>
    </row>
    <row r="84" spans="1:5">
      <c r="A84" s="185" t="s">
        <v>1907</v>
      </c>
      <c r="B84" s="186" t="s">
        <v>1908</v>
      </c>
      <c r="C84" s="187" t="s">
        <v>254</v>
      </c>
      <c r="D84" s="188">
        <v>0.97</v>
      </c>
      <c r="E84" s="189">
        <v>43009</v>
      </c>
    </row>
    <row r="85" spans="1:5">
      <c r="A85" s="185" t="s">
        <v>1736</v>
      </c>
      <c r="B85" s="186" t="s">
        <v>1737</v>
      </c>
      <c r="C85" s="187" t="s">
        <v>254</v>
      </c>
      <c r="D85" s="188">
        <v>4.2300000000000004</v>
      </c>
      <c r="E85" s="189">
        <v>43009</v>
      </c>
    </row>
    <row r="86" spans="1:5">
      <c r="A86" s="185" t="s">
        <v>1817</v>
      </c>
      <c r="B86" s="186" t="s">
        <v>1818</v>
      </c>
      <c r="C86" s="187" t="s">
        <v>254</v>
      </c>
      <c r="D86" s="188">
        <v>9.89</v>
      </c>
      <c r="E86" s="189">
        <v>43009</v>
      </c>
    </row>
    <row r="87" spans="1:5">
      <c r="A87" s="185" t="s">
        <v>1693</v>
      </c>
      <c r="B87" s="186" t="s">
        <v>1694</v>
      </c>
      <c r="C87" s="187" t="s">
        <v>254</v>
      </c>
      <c r="D87" s="188">
        <v>13.64</v>
      </c>
      <c r="E87" s="189">
        <v>43009</v>
      </c>
    </row>
    <row r="88" spans="1:5">
      <c r="A88" s="185" t="s">
        <v>1756</v>
      </c>
      <c r="B88" s="186" t="s">
        <v>1757</v>
      </c>
      <c r="C88" s="187" t="s">
        <v>254</v>
      </c>
      <c r="D88" s="188">
        <v>1.93</v>
      </c>
      <c r="E88" s="189">
        <v>43009</v>
      </c>
    </row>
    <row r="89" spans="1:5">
      <c r="A89" s="185" t="s">
        <v>1665</v>
      </c>
      <c r="B89" s="186" t="s">
        <v>1666</v>
      </c>
      <c r="C89" s="187" t="s">
        <v>254</v>
      </c>
      <c r="D89" s="188">
        <v>19.440000000000001</v>
      </c>
      <c r="E89" s="189">
        <v>43009</v>
      </c>
    </row>
    <row r="90" spans="1:5">
      <c r="A90" s="185" t="s">
        <v>1889</v>
      </c>
      <c r="B90" s="186" t="s">
        <v>1890</v>
      </c>
      <c r="C90" s="187" t="s">
        <v>254</v>
      </c>
      <c r="D90" s="188">
        <v>0.91</v>
      </c>
      <c r="E90" s="189">
        <v>43009</v>
      </c>
    </row>
    <row r="91" spans="1:5">
      <c r="A91" s="185" t="s">
        <v>2043</v>
      </c>
      <c r="B91" s="186" t="s">
        <v>2044</v>
      </c>
      <c r="C91" s="187" t="s">
        <v>254</v>
      </c>
      <c r="D91" s="188">
        <v>1.62</v>
      </c>
      <c r="E91" s="189">
        <v>43009</v>
      </c>
    </row>
    <row r="92" spans="1:5">
      <c r="A92" s="185" t="s">
        <v>2165</v>
      </c>
      <c r="B92" s="186" t="s">
        <v>2166</v>
      </c>
      <c r="C92" s="187" t="s">
        <v>254</v>
      </c>
      <c r="D92" s="188">
        <v>0.55000000000000004</v>
      </c>
      <c r="E92" s="189">
        <v>43009</v>
      </c>
    </row>
    <row r="93" spans="1:5">
      <c r="A93" s="185" t="s">
        <v>2248</v>
      </c>
      <c r="B93" s="186" t="s">
        <v>2249</v>
      </c>
      <c r="C93" s="187" t="s">
        <v>254</v>
      </c>
      <c r="D93" s="188">
        <v>1.37</v>
      </c>
      <c r="E93" s="189">
        <v>43009</v>
      </c>
    </row>
    <row r="94" spans="1:5">
      <c r="A94" s="185" t="s">
        <v>1943</v>
      </c>
      <c r="B94" s="186" t="s">
        <v>1944</v>
      </c>
      <c r="C94" s="187" t="s">
        <v>259</v>
      </c>
      <c r="D94" s="188">
        <v>25734.26</v>
      </c>
      <c r="E94" s="189">
        <v>43009</v>
      </c>
    </row>
    <row r="95" spans="1:5">
      <c r="A95" s="185" t="s">
        <v>2091</v>
      </c>
      <c r="B95" s="186" t="s">
        <v>2092</v>
      </c>
      <c r="C95" s="187" t="s">
        <v>259</v>
      </c>
      <c r="D95" s="188">
        <v>13.9</v>
      </c>
      <c r="E95" s="189">
        <v>42917</v>
      </c>
    </row>
    <row r="96" spans="1:5">
      <c r="A96" s="185" t="s">
        <v>1962</v>
      </c>
      <c r="B96" s="186" t="s">
        <v>1963</v>
      </c>
      <c r="C96" s="187" t="s">
        <v>259</v>
      </c>
      <c r="D96" s="188">
        <v>329.95</v>
      </c>
      <c r="E96" s="189">
        <v>43009</v>
      </c>
    </row>
    <row r="97" spans="1:5">
      <c r="A97" s="185" t="s">
        <v>2264</v>
      </c>
      <c r="B97" s="186" t="s">
        <v>2265</v>
      </c>
      <c r="C97" s="187" t="s">
        <v>259</v>
      </c>
      <c r="D97" s="188">
        <v>35.79</v>
      </c>
      <c r="E97" s="189">
        <v>43009</v>
      </c>
    </row>
    <row r="98" spans="1:5">
      <c r="A98" s="185" t="s">
        <v>2283</v>
      </c>
      <c r="B98" s="186" t="s">
        <v>2284</v>
      </c>
      <c r="C98" s="187" t="s">
        <v>259</v>
      </c>
      <c r="D98" s="188">
        <v>2.17</v>
      </c>
      <c r="E98" s="189">
        <v>43009</v>
      </c>
    </row>
    <row r="99" spans="1:5">
      <c r="A99" s="185" t="s">
        <v>2183</v>
      </c>
      <c r="B99" s="186" t="s">
        <v>2184</v>
      </c>
      <c r="C99" s="187" t="s">
        <v>259</v>
      </c>
      <c r="D99" s="188">
        <v>45.5</v>
      </c>
      <c r="E99" s="189">
        <v>43009</v>
      </c>
    </row>
    <row r="100" spans="1:5">
      <c r="A100" s="185" t="s">
        <v>2117</v>
      </c>
      <c r="B100" s="186" t="s">
        <v>2118</v>
      </c>
      <c r="C100" s="187" t="s">
        <v>259</v>
      </c>
      <c r="D100" s="188">
        <v>84.77</v>
      </c>
      <c r="E100" s="189">
        <v>43009</v>
      </c>
    </row>
    <row r="101" spans="1:5">
      <c r="A101" s="185" t="s">
        <v>1972</v>
      </c>
      <c r="B101" s="186" t="s">
        <v>1973</v>
      </c>
      <c r="C101" s="187" t="s">
        <v>259</v>
      </c>
      <c r="D101" s="188">
        <v>51.37</v>
      </c>
      <c r="E101" s="189">
        <v>43009</v>
      </c>
    </row>
    <row r="102" spans="1:5">
      <c r="A102" s="185" t="s">
        <v>2287</v>
      </c>
      <c r="B102" s="186" t="s">
        <v>2288</v>
      </c>
      <c r="C102" s="187" t="s">
        <v>259</v>
      </c>
      <c r="D102" s="188">
        <v>2.5299999999999998</v>
      </c>
      <c r="E102" s="189">
        <v>42917</v>
      </c>
    </row>
    <row r="103" spans="1:5">
      <c r="A103" s="185" t="s">
        <v>754</v>
      </c>
      <c r="B103" s="186" t="s">
        <v>755</v>
      </c>
      <c r="C103" s="187" t="s">
        <v>259</v>
      </c>
      <c r="D103" s="188">
        <v>20.8</v>
      </c>
      <c r="E103" s="189"/>
    </row>
    <row r="104" spans="1:5">
      <c r="A104" s="185" t="s">
        <v>752</v>
      </c>
      <c r="B104" s="186" t="s">
        <v>753</v>
      </c>
      <c r="C104" s="187" t="s">
        <v>259</v>
      </c>
      <c r="D104" s="188">
        <v>9.01</v>
      </c>
      <c r="E104" s="189">
        <v>43009</v>
      </c>
    </row>
    <row r="105" spans="1:5">
      <c r="A105" s="185" t="s">
        <v>2341</v>
      </c>
      <c r="B105" s="186" t="s">
        <v>2342</v>
      </c>
      <c r="C105" s="187" t="s">
        <v>259</v>
      </c>
      <c r="D105" s="188">
        <v>20.98</v>
      </c>
      <c r="E105" s="189">
        <v>43009</v>
      </c>
    </row>
    <row r="106" spans="1:5">
      <c r="A106" s="185" t="s">
        <v>1843</v>
      </c>
      <c r="B106" s="186" t="s">
        <v>1844</v>
      </c>
      <c r="C106" s="187" t="s">
        <v>1007</v>
      </c>
      <c r="D106" s="188">
        <v>0.59</v>
      </c>
      <c r="E106" s="189">
        <v>42917</v>
      </c>
    </row>
    <row r="107" spans="1:5">
      <c r="A107" s="185" t="s">
        <v>2220</v>
      </c>
      <c r="B107" s="186" t="s">
        <v>2221</v>
      </c>
      <c r="C107" s="187" t="s">
        <v>1007</v>
      </c>
      <c r="D107" s="188">
        <v>0.67</v>
      </c>
      <c r="E107" s="189">
        <v>42917</v>
      </c>
    </row>
    <row r="108" spans="1:5">
      <c r="A108" s="185" t="s">
        <v>2359</v>
      </c>
      <c r="B108" s="186" t="s">
        <v>2360</v>
      </c>
      <c r="C108" s="187" t="s">
        <v>1007</v>
      </c>
      <c r="D108" s="188">
        <v>7.0000000000000007E-2</v>
      </c>
      <c r="E108" s="189">
        <v>42917</v>
      </c>
    </row>
    <row r="109" spans="1:5">
      <c r="A109" s="185" t="s">
        <v>1724</v>
      </c>
      <c r="B109" s="186" t="s">
        <v>1725</v>
      </c>
      <c r="C109" s="187" t="s">
        <v>254</v>
      </c>
      <c r="D109" s="188">
        <v>20.74</v>
      </c>
      <c r="E109" s="189">
        <v>43009</v>
      </c>
    </row>
    <row r="110" spans="1:5">
      <c r="A110" s="185" t="s">
        <v>1873</v>
      </c>
      <c r="B110" s="186" t="s">
        <v>1874</v>
      </c>
      <c r="C110" s="187" t="s">
        <v>254</v>
      </c>
      <c r="D110" s="188">
        <v>48.4</v>
      </c>
      <c r="E110" s="189">
        <v>43009</v>
      </c>
    </row>
    <row r="111" spans="1:5">
      <c r="A111" s="185" t="s">
        <v>2089</v>
      </c>
      <c r="B111" s="186" t="s">
        <v>2090</v>
      </c>
      <c r="C111" s="187" t="s">
        <v>259</v>
      </c>
      <c r="D111" s="188">
        <v>192750</v>
      </c>
      <c r="E111" s="189">
        <v>43009</v>
      </c>
    </row>
    <row r="112" spans="1:5">
      <c r="A112" s="185" t="s">
        <v>1929</v>
      </c>
      <c r="B112" s="186" t="s">
        <v>1930</v>
      </c>
      <c r="C112" s="187" t="s">
        <v>259</v>
      </c>
      <c r="D112" s="188">
        <v>169571.19</v>
      </c>
      <c r="E112" s="189">
        <v>43009</v>
      </c>
    </row>
    <row r="113" spans="1:5">
      <c r="A113" s="185" t="s">
        <v>1722</v>
      </c>
      <c r="B113" s="186" t="s">
        <v>1723</v>
      </c>
      <c r="C113" s="187" t="s">
        <v>259</v>
      </c>
      <c r="D113" s="188">
        <v>226298.25</v>
      </c>
      <c r="E113" s="189">
        <v>43009</v>
      </c>
    </row>
    <row r="114" spans="1:5">
      <c r="A114" s="185" t="s">
        <v>2252</v>
      </c>
      <c r="B114" s="186" t="s">
        <v>2253</v>
      </c>
      <c r="C114" s="187" t="s">
        <v>259</v>
      </c>
      <c r="D114" s="188">
        <v>169571.19</v>
      </c>
      <c r="E114" s="189">
        <v>43009</v>
      </c>
    </row>
    <row r="115" spans="1:5">
      <c r="A115" s="185" t="s">
        <v>1901</v>
      </c>
      <c r="B115" s="186" t="s">
        <v>1902</v>
      </c>
      <c r="C115" s="187" t="s">
        <v>259</v>
      </c>
      <c r="D115" s="188">
        <v>250270.01</v>
      </c>
      <c r="E115" s="189">
        <v>43009</v>
      </c>
    </row>
    <row r="116" spans="1:5">
      <c r="A116" s="185" t="s">
        <v>1879</v>
      </c>
      <c r="B116" s="186" t="s">
        <v>1880</v>
      </c>
      <c r="C116" s="187" t="s">
        <v>259</v>
      </c>
      <c r="D116" s="188">
        <v>144390.34</v>
      </c>
      <c r="E116" s="189">
        <v>43009</v>
      </c>
    </row>
    <row r="117" spans="1:5">
      <c r="A117" s="185" t="s">
        <v>2193</v>
      </c>
      <c r="B117" s="186" t="s">
        <v>2194</v>
      </c>
      <c r="C117" s="187" t="s">
        <v>259</v>
      </c>
      <c r="D117" s="188">
        <v>2.37</v>
      </c>
      <c r="E117" s="189">
        <v>43009</v>
      </c>
    </row>
    <row r="118" spans="1:5">
      <c r="A118" s="185" t="s">
        <v>2277</v>
      </c>
      <c r="B118" s="186" t="s">
        <v>2278</v>
      </c>
      <c r="C118" s="187" t="s">
        <v>254</v>
      </c>
      <c r="D118" s="188">
        <v>5.27</v>
      </c>
      <c r="E118" s="189">
        <v>43009</v>
      </c>
    </row>
    <row r="119" spans="1:5">
      <c r="A119" s="185" t="s">
        <v>542</v>
      </c>
      <c r="B119" s="186" t="s">
        <v>543</v>
      </c>
      <c r="C119" s="187" t="s">
        <v>259</v>
      </c>
      <c r="D119" s="188">
        <v>23.63</v>
      </c>
      <c r="E119" s="189">
        <v>43009</v>
      </c>
    </row>
    <row r="120" spans="1:5">
      <c r="A120" s="185" t="s">
        <v>558</v>
      </c>
      <c r="B120" s="186" t="s">
        <v>559</v>
      </c>
      <c r="C120" s="187" t="s">
        <v>259</v>
      </c>
      <c r="D120" s="188">
        <v>101.87</v>
      </c>
      <c r="E120" s="189">
        <v>43009</v>
      </c>
    </row>
    <row r="121" spans="1:5">
      <c r="A121" s="185" t="s">
        <v>1994</v>
      </c>
      <c r="B121" s="186" t="s">
        <v>1995</v>
      </c>
      <c r="C121" s="187" t="s">
        <v>1615</v>
      </c>
      <c r="D121" s="188">
        <v>13.38</v>
      </c>
      <c r="E121" s="189">
        <v>43009</v>
      </c>
    </row>
    <row r="122" spans="1:5">
      <c r="A122" s="185" t="s">
        <v>1616</v>
      </c>
      <c r="B122" s="186" t="s">
        <v>1617</v>
      </c>
      <c r="C122" s="187" t="s">
        <v>1615</v>
      </c>
      <c r="D122" s="188">
        <v>13.59</v>
      </c>
      <c r="E122" s="189">
        <v>43009</v>
      </c>
    </row>
    <row r="123" spans="1:5">
      <c r="A123" s="185" t="s">
        <v>1782</v>
      </c>
      <c r="B123" s="186" t="s">
        <v>1783</v>
      </c>
      <c r="C123" s="187" t="s">
        <v>259</v>
      </c>
      <c r="D123" s="188">
        <v>105</v>
      </c>
      <c r="E123" s="189">
        <v>43009</v>
      </c>
    </row>
    <row r="124" spans="1:5">
      <c r="A124" s="185" t="s">
        <v>2270</v>
      </c>
      <c r="B124" s="186" t="s">
        <v>2271</v>
      </c>
      <c r="C124" s="187" t="s">
        <v>259</v>
      </c>
      <c r="D124" s="188">
        <v>13538.46</v>
      </c>
      <c r="E124" s="189">
        <v>43009</v>
      </c>
    </row>
    <row r="125" spans="1:5">
      <c r="A125" s="185" t="s">
        <v>2005</v>
      </c>
      <c r="B125" s="186" t="s">
        <v>2006</v>
      </c>
      <c r="C125" s="187" t="s">
        <v>259</v>
      </c>
      <c r="D125" s="188">
        <v>276319.31</v>
      </c>
      <c r="E125" s="189">
        <v>43009</v>
      </c>
    </row>
    <row r="126" spans="1:5">
      <c r="A126" s="185" t="s">
        <v>2218</v>
      </c>
      <c r="B126" s="186" t="s">
        <v>2219</v>
      </c>
      <c r="C126" s="187" t="s">
        <v>918</v>
      </c>
      <c r="D126" s="188">
        <v>25.2</v>
      </c>
      <c r="E126" s="189">
        <v>43009</v>
      </c>
    </row>
    <row r="127" spans="1:5">
      <c r="A127" s="185" t="s">
        <v>1661</v>
      </c>
      <c r="B127" s="186" t="s">
        <v>1662</v>
      </c>
      <c r="C127" s="187" t="s">
        <v>918</v>
      </c>
      <c r="D127" s="188">
        <v>17.21</v>
      </c>
      <c r="E127" s="189">
        <v>42917</v>
      </c>
    </row>
    <row r="128" spans="1:5">
      <c r="A128" s="185" t="s">
        <v>1792</v>
      </c>
      <c r="B128" s="186" t="s">
        <v>1793</v>
      </c>
      <c r="C128" s="187" t="s">
        <v>259</v>
      </c>
      <c r="D128" s="188">
        <v>32.29</v>
      </c>
      <c r="E128" s="189">
        <v>42917</v>
      </c>
    </row>
    <row r="129" spans="1:5">
      <c r="A129" s="185" t="s">
        <v>2047</v>
      </c>
      <c r="B129" s="186" t="s">
        <v>2048</v>
      </c>
      <c r="C129" s="187" t="s">
        <v>259</v>
      </c>
      <c r="D129" s="188">
        <v>4.3099999999999996</v>
      </c>
      <c r="E129" s="189">
        <v>43009</v>
      </c>
    </row>
    <row r="130" spans="1:5">
      <c r="A130" s="185" t="s">
        <v>2361</v>
      </c>
      <c r="B130" s="186" t="s">
        <v>2362</v>
      </c>
      <c r="C130" s="187" t="s">
        <v>259</v>
      </c>
      <c r="D130" s="188">
        <v>0.48</v>
      </c>
      <c r="E130" s="189">
        <v>43009</v>
      </c>
    </row>
    <row r="131" spans="1:5">
      <c r="A131" s="185" t="s">
        <v>2097</v>
      </c>
      <c r="B131" s="186" t="s">
        <v>2098</v>
      </c>
      <c r="C131" s="187" t="s">
        <v>259</v>
      </c>
      <c r="D131" s="188">
        <v>48.2</v>
      </c>
      <c r="E131" s="189">
        <v>43009</v>
      </c>
    </row>
    <row r="132" spans="1:5">
      <c r="A132" s="185" t="s">
        <v>1646</v>
      </c>
      <c r="B132" s="186" t="s">
        <v>1647</v>
      </c>
      <c r="C132" s="187" t="s">
        <v>1007</v>
      </c>
      <c r="D132" s="188">
        <v>0.35</v>
      </c>
      <c r="E132" s="189">
        <v>43009</v>
      </c>
    </row>
    <row r="133" spans="1:5">
      <c r="A133" s="185" t="s">
        <v>1758</v>
      </c>
      <c r="B133" s="186" t="s">
        <v>1759</v>
      </c>
      <c r="C133" s="187" t="s">
        <v>259</v>
      </c>
      <c r="D133" s="188">
        <v>14076.52</v>
      </c>
      <c r="E133" s="189">
        <v>42917</v>
      </c>
    </row>
    <row r="134" spans="1:5">
      <c r="A134" s="185" t="s">
        <v>2121</v>
      </c>
      <c r="B134" s="186" t="s">
        <v>2122</v>
      </c>
      <c r="C134" s="187" t="s">
        <v>259</v>
      </c>
      <c r="D134" s="188">
        <v>48338.31</v>
      </c>
      <c r="E134" s="189">
        <v>43009</v>
      </c>
    </row>
    <row r="135" spans="1:5">
      <c r="A135" s="185" t="s">
        <v>1642</v>
      </c>
      <c r="B135" s="186" t="s">
        <v>1643</v>
      </c>
      <c r="C135" s="187" t="s">
        <v>1155</v>
      </c>
      <c r="D135" s="188">
        <v>237.02</v>
      </c>
      <c r="E135" s="189">
        <v>43009</v>
      </c>
    </row>
    <row r="136" spans="1:5">
      <c r="A136" s="185" t="s">
        <v>1677</v>
      </c>
      <c r="B136" s="186" t="s">
        <v>1678</v>
      </c>
      <c r="C136" s="187" t="s">
        <v>1059</v>
      </c>
      <c r="D136" s="188">
        <v>237.26</v>
      </c>
      <c r="E136" s="189">
        <v>43009</v>
      </c>
    </row>
    <row r="137" spans="1:5">
      <c r="A137" s="185" t="s">
        <v>2103</v>
      </c>
      <c r="B137" s="186" t="s">
        <v>2104</v>
      </c>
      <c r="C137" s="187" t="s">
        <v>259</v>
      </c>
      <c r="D137" s="188">
        <v>5.95</v>
      </c>
      <c r="E137" s="189">
        <v>42917</v>
      </c>
    </row>
    <row r="138" spans="1:5">
      <c r="A138" s="185" t="s">
        <v>2224</v>
      </c>
      <c r="B138" s="186" t="s">
        <v>2225</v>
      </c>
      <c r="C138" s="187" t="s">
        <v>259</v>
      </c>
      <c r="D138" s="188">
        <v>6.55</v>
      </c>
      <c r="E138" s="189">
        <v>42917</v>
      </c>
    </row>
    <row r="139" spans="1:5">
      <c r="A139" s="185" t="s">
        <v>2093</v>
      </c>
      <c r="B139" s="186" t="s">
        <v>2094</v>
      </c>
      <c r="C139" s="187" t="s">
        <v>259</v>
      </c>
      <c r="D139" s="188">
        <v>6.91</v>
      </c>
      <c r="E139" s="189">
        <v>43009</v>
      </c>
    </row>
    <row r="140" spans="1:5">
      <c r="A140" s="185" t="s">
        <v>802</v>
      </c>
      <c r="B140" s="186" t="s">
        <v>803</v>
      </c>
      <c r="C140" s="187" t="s">
        <v>259</v>
      </c>
      <c r="D140" s="188">
        <v>14.82</v>
      </c>
      <c r="E140" s="189">
        <v>43009</v>
      </c>
    </row>
    <row r="141" spans="1:5">
      <c r="A141" s="185" t="s">
        <v>2228</v>
      </c>
      <c r="B141" s="186" t="s">
        <v>2229</v>
      </c>
      <c r="C141" s="187" t="s">
        <v>912</v>
      </c>
      <c r="D141" s="188">
        <v>0.13</v>
      </c>
      <c r="E141" s="189">
        <v>43009</v>
      </c>
    </row>
    <row r="142" spans="1:5">
      <c r="A142" s="185" t="s">
        <v>640</v>
      </c>
      <c r="B142" s="186" t="s">
        <v>641</v>
      </c>
      <c r="C142" s="187" t="s">
        <v>259</v>
      </c>
      <c r="D142" s="188">
        <v>28.26</v>
      </c>
      <c r="E142" s="189">
        <v>43009</v>
      </c>
    </row>
    <row r="143" spans="1:5">
      <c r="A143" s="185" t="s">
        <v>642</v>
      </c>
      <c r="B143" s="186" t="s">
        <v>643</v>
      </c>
      <c r="C143" s="187" t="s">
        <v>259</v>
      </c>
      <c r="D143" s="188">
        <v>131.94</v>
      </c>
      <c r="E143" s="189">
        <v>43009</v>
      </c>
    </row>
    <row r="144" spans="1:5">
      <c r="A144" s="185" t="s">
        <v>638</v>
      </c>
      <c r="B144" s="186" t="s">
        <v>639</v>
      </c>
      <c r="C144" s="187" t="s">
        <v>259</v>
      </c>
      <c r="D144" s="188">
        <v>27.03</v>
      </c>
      <c r="E144" s="189">
        <v>43009</v>
      </c>
    </row>
    <row r="145" spans="1:5">
      <c r="A145" s="185" t="s">
        <v>808</v>
      </c>
      <c r="B145" s="186" t="s">
        <v>809</v>
      </c>
      <c r="C145" s="187" t="s">
        <v>259</v>
      </c>
      <c r="D145" s="188">
        <v>6.31</v>
      </c>
      <c r="E145" s="189">
        <v>43009</v>
      </c>
    </row>
    <row r="146" spans="1:5">
      <c r="A146" s="185" t="s">
        <v>1968</v>
      </c>
      <c r="B146" s="186" t="s">
        <v>1969</v>
      </c>
      <c r="C146" s="187" t="s">
        <v>259</v>
      </c>
      <c r="D146" s="188">
        <v>105.73</v>
      </c>
      <c r="E146" s="189">
        <v>43009</v>
      </c>
    </row>
    <row r="147" spans="1:5">
      <c r="A147" s="185" t="s">
        <v>587</v>
      </c>
      <c r="B147" s="186" t="s">
        <v>588</v>
      </c>
      <c r="C147" s="187" t="s">
        <v>259</v>
      </c>
      <c r="D147" s="188">
        <v>19.21</v>
      </c>
      <c r="E147" s="189">
        <v>42917</v>
      </c>
    </row>
    <row r="148" spans="1:5">
      <c r="A148" s="185" t="s">
        <v>2325</v>
      </c>
      <c r="B148" s="186" t="s">
        <v>2326</v>
      </c>
      <c r="C148" s="187" t="s">
        <v>259</v>
      </c>
      <c r="D148" s="188">
        <v>1.62</v>
      </c>
      <c r="E148" s="189">
        <v>42917</v>
      </c>
    </row>
    <row r="149" spans="1:5">
      <c r="A149" s="185" t="s">
        <v>2161</v>
      </c>
      <c r="B149" s="186" t="s">
        <v>2162</v>
      </c>
      <c r="C149" s="187" t="s">
        <v>259</v>
      </c>
      <c r="D149" s="188">
        <v>5.52</v>
      </c>
      <c r="E149" s="189">
        <v>43009</v>
      </c>
    </row>
    <row r="150" spans="1:5">
      <c r="A150" s="185" t="s">
        <v>2157</v>
      </c>
      <c r="B150" s="186" t="s">
        <v>2158</v>
      </c>
      <c r="C150" s="187" t="s">
        <v>259</v>
      </c>
      <c r="D150" s="188">
        <v>14.1</v>
      </c>
      <c r="E150" s="189">
        <v>43009</v>
      </c>
    </row>
    <row r="151" spans="1:5">
      <c r="A151" s="185" t="s">
        <v>2129</v>
      </c>
      <c r="B151" s="186" t="s">
        <v>2130</v>
      </c>
      <c r="C151" s="187" t="s">
        <v>259</v>
      </c>
      <c r="D151" s="188">
        <v>1.64</v>
      </c>
      <c r="E151" s="189">
        <v>42917</v>
      </c>
    </row>
    <row r="152" spans="1:5">
      <c r="A152" s="185" t="s">
        <v>2232</v>
      </c>
      <c r="B152" s="186" t="s">
        <v>2233</v>
      </c>
      <c r="C152" s="187" t="s">
        <v>259</v>
      </c>
      <c r="D152" s="188">
        <v>2.48</v>
      </c>
      <c r="E152" s="189">
        <v>43009</v>
      </c>
    </row>
    <row r="153" spans="1:5">
      <c r="A153" s="185" t="s">
        <v>2926</v>
      </c>
      <c r="B153" s="186" t="s">
        <v>2927</v>
      </c>
      <c r="C153" s="187" t="s">
        <v>259</v>
      </c>
      <c r="D153" s="188">
        <v>2.8</v>
      </c>
      <c r="E153" s="189">
        <v>43009</v>
      </c>
    </row>
    <row r="154" spans="1:5">
      <c r="A154" s="185" t="s">
        <v>546</v>
      </c>
      <c r="B154" s="186" t="s">
        <v>547</v>
      </c>
      <c r="C154" s="187" t="s">
        <v>259</v>
      </c>
      <c r="D154" s="188">
        <v>17.46</v>
      </c>
      <c r="E154" s="189">
        <v>43009</v>
      </c>
    </row>
    <row r="155" spans="1:5">
      <c r="A155" s="185" t="s">
        <v>2163</v>
      </c>
      <c r="B155" s="186" t="s">
        <v>2164</v>
      </c>
      <c r="C155" s="187" t="s">
        <v>259</v>
      </c>
      <c r="D155" s="188">
        <v>27.15</v>
      </c>
      <c r="E155" s="189">
        <v>43009</v>
      </c>
    </row>
    <row r="156" spans="1:5">
      <c r="A156" s="185" t="s">
        <v>760</v>
      </c>
      <c r="B156" s="186" t="s">
        <v>761</v>
      </c>
      <c r="C156" s="187" t="s">
        <v>259</v>
      </c>
      <c r="D156" s="188">
        <v>13.8</v>
      </c>
      <c r="E156" s="189">
        <v>43009</v>
      </c>
    </row>
    <row r="157" spans="1:5">
      <c r="A157" s="185" t="s">
        <v>548</v>
      </c>
      <c r="B157" s="186" t="s">
        <v>549</v>
      </c>
      <c r="C157" s="187" t="s">
        <v>259</v>
      </c>
      <c r="D157" s="188">
        <v>12.44</v>
      </c>
      <c r="E157" s="189">
        <v>43009</v>
      </c>
    </row>
    <row r="158" spans="1:5">
      <c r="A158" s="185" t="s">
        <v>2101</v>
      </c>
      <c r="B158" s="186" t="s">
        <v>2102</v>
      </c>
      <c r="C158" s="187" t="s">
        <v>1199</v>
      </c>
      <c r="D158" s="188">
        <v>5.67</v>
      </c>
      <c r="E158" s="189">
        <v>43009</v>
      </c>
    </row>
    <row r="159" spans="1:5">
      <c r="A159" s="185" t="s">
        <v>2928</v>
      </c>
      <c r="B159" s="186" t="s">
        <v>2929</v>
      </c>
      <c r="C159" s="187" t="s">
        <v>259</v>
      </c>
      <c r="D159" s="188">
        <v>60.44</v>
      </c>
      <c r="E159" s="189">
        <v>43009</v>
      </c>
    </row>
    <row r="160" spans="1:5">
      <c r="A160" s="185" t="s">
        <v>2143</v>
      </c>
      <c r="B160" s="186" t="s">
        <v>2144</v>
      </c>
      <c r="C160" s="187" t="s">
        <v>259</v>
      </c>
      <c r="D160" s="188">
        <v>11.23</v>
      </c>
      <c r="E160" s="189">
        <v>42917</v>
      </c>
    </row>
    <row r="161" spans="1:5">
      <c r="A161" s="185" t="s">
        <v>2930</v>
      </c>
      <c r="B161" s="186" t="s">
        <v>2931</v>
      </c>
      <c r="C161" s="187" t="s">
        <v>259</v>
      </c>
      <c r="D161" s="188">
        <v>75.38</v>
      </c>
      <c r="E161" s="189">
        <v>43009</v>
      </c>
    </row>
    <row r="162" spans="1:5">
      <c r="A162" s="185" t="s">
        <v>2932</v>
      </c>
      <c r="B162" s="186" t="s">
        <v>2933</v>
      </c>
      <c r="C162" s="187" t="s">
        <v>259</v>
      </c>
      <c r="D162" s="188">
        <v>106.21</v>
      </c>
      <c r="E162" s="189">
        <v>43009</v>
      </c>
    </row>
    <row r="163" spans="1:5">
      <c r="A163" s="185" t="s">
        <v>1887</v>
      </c>
      <c r="B163" s="186" t="s">
        <v>1888</v>
      </c>
      <c r="C163" s="187" t="s">
        <v>259</v>
      </c>
      <c r="D163" s="188">
        <v>31.37</v>
      </c>
      <c r="E163" s="189">
        <v>43009</v>
      </c>
    </row>
    <row r="164" spans="1:5">
      <c r="A164" s="185" t="s">
        <v>1656</v>
      </c>
      <c r="B164" s="186" t="s">
        <v>1657</v>
      </c>
      <c r="C164" s="187" t="s">
        <v>1615</v>
      </c>
      <c r="D164" s="188">
        <v>13.59</v>
      </c>
      <c r="E164" s="189">
        <v>43009</v>
      </c>
    </row>
    <row r="165" spans="1:5">
      <c r="A165" s="185" t="s">
        <v>2029</v>
      </c>
      <c r="B165" s="186" t="s">
        <v>2030</v>
      </c>
      <c r="C165" s="187" t="s">
        <v>1615</v>
      </c>
      <c r="D165" s="188">
        <v>17.5</v>
      </c>
      <c r="E165" s="189">
        <v>43009</v>
      </c>
    </row>
    <row r="166" spans="1:5">
      <c r="A166" s="185" t="s">
        <v>2125</v>
      </c>
      <c r="B166" s="186" t="s">
        <v>2126</v>
      </c>
      <c r="C166" s="187" t="s">
        <v>1007</v>
      </c>
      <c r="D166" s="188">
        <v>19.14</v>
      </c>
      <c r="E166" s="189">
        <v>43009</v>
      </c>
    </row>
    <row r="167" spans="1:5">
      <c r="A167" s="185" t="s">
        <v>1881</v>
      </c>
      <c r="B167" s="186" t="s">
        <v>1882</v>
      </c>
      <c r="C167" s="187" t="s">
        <v>1007</v>
      </c>
      <c r="D167" s="188">
        <v>19.940000000000001</v>
      </c>
      <c r="E167" s="189">
        <v>43009</v>
      </c>
    </row>
    <row r="168" spans="1:5">
      <c r="A168" s="185" t="s">
        <v>2127</v>
      </c>
      <c r="B168" s="186" t="s">
        <v>2128</v>
      </c>
      <c r="C168" s="187" t="s">
        <v>254</v>
      </c>
      <c r="D168" s="188">
        <v>3.32</v>
      </c>
      <c r="E168" s="189">
        <v>43009</v>
      </c>
    </row>
    <row r="169" spans="1:5">
      <c r="A169" s="185" t="s">
        <v>2033</v>
      </c>
      <c r="B169" s="186" t="s">
        <v>2034</v>
      </c>
      <c r="C169" s="187" t="s">
        <v>254</v>
      </c>
      <c r="D169" s="188">
        <v>1.71</v>
      </c>
      <c r="E169" s="189">
        <v>43009</v>
      </c>
    </row>
    <row r="170" spans="1:5">
      <c r="A170" s="185" t="s">
        <v>2017</v>
      </c>
      <c r="B170" s="186" t="s">
        <v>2018</v>
      </c>
      <c r="C170" s="187" t="s">
        <v>254</v>
      </c>
      <c r="D170" s="188">
        <v>7.95</v>
      </c>
      <c r="E170" s="189">
        <v>43009</v>
      </c>
    </row>
    <row r="171" spans="1:5">
      <c r="A171" s="185" t="s">
        <v>2007</v>
      </c>
      <c r="B171" s="186" t="s">
        <v>2008</v>
      </c>
      <c r="C171" s="187" t="s">
        <v>254</v>
      </c>
      <c r="D171" s="188">
        <v>14.55</v>
      </c>
      <c r="E171" s="189">
        <v>43009</v>
      </c>
    </row>
    <row r="172" spans="1:5">
      <c r="A172" s="185" t="s">
        <v>1999</v>
      </c>
      <c r="B172" s="186" t="s">
        <v>2000</v>
      </c>
      <c r="C172" s="187" t="s">
        <v>254</v>
      </c>
      <c r="D172" s="188">
        <v>2.13</v>
      </c>
      <c r="E172" s="189">
        <v>43009</v>
      </c>
    </row>
    <row r="173" spans="1:5">
      <c r="A173" s="185" t="s">
        <v>2398</v>
      </c>
      <c r="B173" s="186" t="s">
        <v>2399</v>
      </c>
      <c r="C173" s="187" t="s">
        <v>254</v>
      </c>
      <c r="D173" s="188">
        <v>1.03</v>
      </c>
      <c r="E173" s="189">
        <v>43009</v>
      </c>
    </row>
    <row r="174" spans="1:5">
      <c r="A174" s="185" t="s">
        <v>1732</v>
      </c>
      <c r="B174" s="186" t="s">
        <v>1733</v>
      </c>
      <c r="C174" s="187" t="s">
        <v>254</v>
      </c>
      <c r="D174" s="188">
        <v>7.73</v>
      </c>
      <c r="E174" s="189">
        <v>43009</v>
      </c>
    </row>
    <row r="175" spans="1:5">
      <c r="A175" s="185" t="s">
        <v>1837</v>
      </c>
      <c r="B175" s="186" t="s">
        <v>1838</v>
      </c>
      <c r="C175" s="187" t="s">
        <v>1615</v>
      </c>
      <c r="D175" s="188">
        <v>13.59</v>
      </c>
      <c r="E175" s="189">
        <v>43009</v>
      </c>
    </row>
    <row r="176" spans="1:5">
      <c r="A176" s="185" t="s">
        <v>1648</v>
      </c>
      <c r="B176" s="186" t="s">
        <v>1649</v>
      </c>
      <c r="C176" s="187" t="s">
        <v>1615</v>
      </c>
      <c r="D176" s="188">
        <v>27.16</v>
      </c>
      <c r="E176" s="189">
        <v>43009</v>
      </c>
    </row>
    <row r="177" spans="1:5">
      <c r="A177" s="185" t="s">
        <v>1988</v>
      </c>
      <c r="B177" s="186" t="s">
        <v>1989</v>
      </c>
      <c r="C177" s="187" t="s">
        <v>1092</v>
      </c>
      <c r="D177" s="188">
        <v>0.68</v>
      </c>
      <c r="E177" s="189">
        <v>43009</v>
      </c>
    </row>
    <row r="178" spans="1:5">
      <c r="A178" s="185" t="s">
        <v>2234</v>
      </c>
      <c r="B178" s="186" t="s">
        <v>2235</v>
      </c>
      <c r="C178" s="187" t="s">
        <v>259</v>
      </c>
      <c r="D178" s="188">
        <v>24.23</v>
      </c>
      <c r="E178" s="189">
        <v>43009</v>
      </c>
    </row>
    <row r="179" spans="1:5">
      <c r="A179" s="185" t="s">
        <v>2331</v>
      </c>
      <c r="B179" s="186" t="s">
        <v>2332</v>
      </c>
      <c r="C179" s="187" t="s">
        <v>259</v>
      </c>
      <c r="D179" s="188">
        <v>3.54</v>
      </c>
      <c r="E179" s="189">
        <v>43009</v>
      </c>
    </row>
    <row r="180" spans="1:5">
      <c r="A180" s="185" t="s">
        <v>1671</v>
      </c>
      <c r="B180" s="186" t="s">
        <v>1672</v>
      </c>
      <c r="C180" s="187" t="s">
        <v>224</v>
      </c>
      <c r="D180" s="188">
        <v>113.06</v>
      </c>
      <c r="E180" s="189">
        <v>43009</v>
      </c>
    </row>
    <row r="181" spans="1:5">
      <c r="A181" s="185" t="s">
        <v>1740</v>
      </c>
      <c r="B181" s="186" t="s">
        <v>1741</v>
      </c>
      <c r="C181" s="187" t="s">
        <v>1615</v>
      </c>
      <c r="D181" s="188">
        <v>68.319999999999993</v>
      </c>
      <c r="E181" s="189">
        <v>43009</v>
      </c>
    </row>
    <row r="182" spans="1:5">
      <c r="A182" s="185" t="s">
        <v>1833</v>
      </c>
      <c r="B182" s="186" t="s">
        <v>1834</v>
      </c>
      <c r="C182" s="187" t="s">
        <v>259</v>
      </c>
      <c r="D182" s="188">
        <v>195.49</v>
      </c>
      <c r="E182" s="189">
        <v>43009</v>
      </c>
    </row>
    <row r="183" spans="1:5">
      <c r="A183" s="185" t="s">
        <v>1885</v>
      </c>
      <c r="B183" s="186" t="s">
        <v>1886</v>
      </c>
      <c r="C183" s="187" t="s">
        <v>259</v>
      </c>
      <c r="D183" s="188">
        <v>553.64</v>
      </c>
      <c r="E183" s="189">
        <v>43009</v>
      </c>
    </row>
    <row r="184" spans="1:5">
      <c r="A184" s="185" t="s">
        <v>2185</v>
      </c>
      <c r="B184" s="186" t="s">
        <v>2186</v>
      </c>
      <c r="C184" s="187" t="s">
        <v>259</v>
      </c>
      <c r="D184" s="188">
        <v>406062.5</v>
      </c>
      <c r="E184" s="189">
        <v>43009</v>
      </c>
    </row>
    <row r="185" spans="1:5">
      <c r="A185" s="185" t="s">
        <v>2131</v>
      </c>
      <c r="B185" s="186" t="s">
        <v>2132</v>
      </c>
      <c r="C185" s="187" t="s">
        <v>259</v>
      </c>
      <c r="D185" s="188">
        <v>365000</v>
      </c>
      <c r="E185" s="189">
        <v>43009</v>
      </c>
    </row>
    <row r="186" spans="1:5">
      <c r="A186" s="185" t="s">
        <v>1847</v>
      </c>
      <c r="B186" s="186" t="s">
        <v>1848</v>
      </c>
      <c r="C186" s="187" t="s">
        <v>259</v>
      </c>
      <c r="D186" s="188">
        <v>679.74</v>
      </c>
      <c r="E186" s="189">
        <v>43009</v>
      </c>
    </row>
    <row r="187" spans="1:5">
      <c r="A187" s="185" t="s">
        <v>1801</v>
      </c>
      <c r="B187" s="186" t="s">
        <v>1802</v>
      </c>
      <c r="C187" s="187" t="s">
        <v>259</v>
      </c>
      <c r="D187" s="188">
        <v>0.14000000000000001</v>
      </c>
      <c r="E187" s="189">
        <v>43009</v>
      </c>
    </row>
    <row r="188" spans="1:5">
      <c r="A188" s="185" t="s">
        <v>2080</v>
      </c>
      <c r="B188" s="186" t="s">
        <v>2081</v>
      </c>
      <c r="C188" s="187" t="s">
        <v>259</v>
      </c>
      <c r="D188" s="188">
        <v>2.06</v>
      </c>
      <c r="E188" s="189">
        <v>42917</v>
      </c>
    </row>
    <row r="189" spans="1:5">
      <c r="A189" s="185" t="s">
        <v>1663</v>
      </c>
      <c r="B189" s="186" t="s">
        <v>1664</v>
      </c>
      <c r="C189" s="187" t="s">
        <v>254</v>
      </c>
      <c r="D189" s="188">
        <v>34.81</v>
      </c>
      <c r="E189" s="189">
        <v>43009</v>
      </c>
    </row>
    <row r="190" spans="1:5">
      <c r="A190" s="185" t="s">
        <v>1667</v>
      </c>
      <c r="B190" s="186" t="s">
        <v>1668</v>
      </c>
      <c r="C190" s="187" t="s">
        <v>254</v>
      </c>
      <c r="D190" s="188">
        <v>25.6</v>
      </c>
      <c r="E190" s="189">
        <v>43009</v>
      </c>
    </row>
    <row r="191" spans="1:5">
      <c r="A191" s="185" t="s">
        <v>2410</v>
      </c>
      <c r="B191" s="186" t="s">
        <v>2411</v>
      </c>
      <c r="C191" s="187" t="s">
        <v>1007</v>
      </c>
      <c r="D191" s="188">
        <v>14.75</v>
      </c>
      <c r="E191" s="189">
        <v>43009</v>
      </c>
    </row>
    <row r="192" spans="1:5">
      <c r="A192" s="185" t="s">
        <v>1650</v>
      </c>
      <c r="B192" s="186" t="s">
        <v>1651</v>
      </c>
      <c r="C192" s="187" t="s">
        <v>1615</v>
      </c>
      <c r="D192" s="188">
        <v>0.37</v>
      </c>
      <c r="E192" s="189">
        <v>42917</v>
      </c>
    </row>
    <row r="193" spans="1:5">
      <c r="A193" s="185" t="s">
        <v>2159</v>
      </c>
      <c r="B193" s="186" t="s">
        <v>2160</v>
      </c>
      <c r="C193" s="187" t="s">
        <v>259</v>
      </c>
      <c r="D193" s="188">
        <v>110.33</v>
      </c>
      <c r="E193" s="189">
        <v>43009</v>
      </c>
    </row>
    <row r="194" spans="1:5">
      <c r="A194" s="185" t="s">
        <v>2153</v>
      </c>
      <c r="B194" s="186" t="s">
        <v>2154</v>
      </c>
      <c r="C194" s="187" t="s">
        <v>259</v>
      </c>
      <c r="D194" s="188">
        <v>114.1</v>
      </c>
      <c r="E194" s="189">
        <v>43009</v>
      </c>
    </row>
    <row r="195" spans="1:5">
      <c r="A195" s="185" t="s">
        <v>2109</v>
      </c>
      <c r="B195" s="186" t="s">
        <v>2110</v>
      </c>
      <c r="C195" s="187" t="s">
        <v>912</v>
      </c>
      <c r="D195" s="188">
        <v>30.04</v>
      </c>
      <c r="E195" s="189">
        <v>43009</v>
      </c>
    </row>
    <row r="196" spans="1:5">
      <c r="A196" s="185" t="s">
        <v>2111</v>
      </c>
      <c r="B196" s="186" t="s">
        <v>2112</v>
      </c>
      <c r="C196" s="187" t="s">
        <v>912</v>
      </c>
      <c r="D196" s="188">
        <v>40.15</v>
      </c>
      <c r="E196" s="189">
        <v>43009</v>
      </c>
    </row>
    <row r="197" spans="1:5">
      <c r="A197" s="185" t="s">
        <v>2037</v>
      </c>
      <c r="B197" s="186" t="s">
        <v>2038</v>
      </c>
      <c r="C197" s="187" t="s">
        <v>912</v>
      </c>
      <c r="D197" s="188">
        <v>32.46</v>
      </c>
      <c r="E197" s="189">
        <v>43009</v>
      </c>
    </row>
    <row r="198" spans="1:5">
      <c r="A198" s="185" t="s">
        <v>2250</v>
      </c>
      <c r="B198" s="186" t="s">
        <v>2251</v>
      </c>
      <c r="C198" s="187" t="s">
        <v>259</v>
      </c>
      <c r="D198" s="188">
        <v>7.61</v>
      </c>
      <c r="E198" s="189">
        <v>42917</v>
      </c>
    </row>
    <row r="199" spans="1:5">
      <c r="A199" s="185" t="s">
        <v>2025</v>
      </c>
      <c r="B199" s="186" t="s">
        <v>2026</v>
      </c>
      <c r="C199" s="187" t="s">
        <v>1007</v>
      </c>
      <c r="D199" s="188">
        <v>1.42</v>
      </c>
      <c r="E199" s="189">
        <v>42917</v>
      </c>
    </row>
    <row r="200" spans="1:5">
      <c r="A200" s="185" t="s">
        <v>1734</v>
      </c>
      <c r="B200" s="186" t="s">
        <v>1735</v>
      </c>
      <c r="C200" s="187" t="s">
        <v>1007</v>
      </c>
      <c r="D200" s="188">
        <v>0.77</v>
      </c>
      <c r="E200" s="189">
        <v>42917</v>
      </c>
    </row>
    <row r="201" spans="1:5">
      <c r="A201" s="185" t="s">
        <v>2382</v>
      </c>
      <c r="B201" s="186" t="s">
        <v>2383</v>
      </c>
      <c r="C201" s="187" t="s">
        <v>254</v>
      </c>
      <c r="D201" s="188">
        <v>0.93</v>
      </c>
      <c r="E201" s="189">
        <v>43009</v>
      </c>
    </row>
    <row r="202" spans="1:5">
      <c r="A202" s="185" t="s">
        <v>1803</v>
      </c>
      <c r="B202" s="186" t="s">
        <v>1804</v>
      </c>
      <c r="C202" s="187" t="s">
        <v>259</v>
      </c>
      <c r="D202" s="188">
        <v>6.14</v>
      </c>
      <c r="E202" s="189">
        <v>42917</v>
      </c>
    </row>
    <row r="203" spans="1:5">
      <c r="A203" s="185" t="s">
        <v>2099</v>
      </c>
      <c r="B203" s="186" t="s">
        <v>2100</v>
      </c>
      <c r="C203" s="187" t="s">
        <v>259</v>
      </c>
      <c r="D203" s="188">
        <v>2.36</v>
      </c>
      <c r="E203" s="189">
        <v>43009</v>
      </c>
    </row>
    <row r="204" spans="1:5">
      <c r="A204" s="185" t="s">
        <v>2351</v>
      </c>
      <c r="B204" s="186" t="s">
        <v>2352</v>
      </c>
      <c r="C204" s="187" t="s">
        <v>259</v>
      </c>
      <c r="D204" s="188">
        <v>2.5499999999999998</v>
      </c>
      <c r="E204" s="189">
        <v>43009</v>
      </c>
    </row>
    <row r="205" spans="1:5">
      <c r="A205" s="185" t="s">
        <v>2431</v>
      </c>
      <c r="B205" s="186" t="s">
        <v>2432</v>
      </c>
      <c r="C205" s="187" t="s">
        <v>259</v>
      </c>
      <c r="D205" s="188">
        <v>9.4</v>
      </c>
      <c r="E205" s="189">
        <v>43009</v>
      </c>
    </row>
    <row r="206" spans="1:5">
      <c r="A206" s="185" t="s">
        <v>2238</v>
      </c>
      <c r="B206" s="186" t="s">
        <v>2239</v>
      </c>
      <c r="C206" s="187" t="s">
        <v>259</v>
      </c>
      <c r="D206" s="188">
        <v>1.62</v>
      </c>
      <c r="E206" s="189">
        <v>43009</v>
      </c>
    </row>
    <row r="207" spans="1:5">
      <c r="A207" s="185" t="s">
        <v>2412</v>
      </c>
      <c r="B207" s="186" t="s">
        <v>2413</v>
      </c>
      <c r="C207" s="187" t="s">
        <v>259</v>
      </c>
      <c r="D207" s="188">
        <v>1.25</v>
      </c>
      <c r="E207" s="189">
        <v>42917</v>
      </c>
    </row>
    <row r="208" spans="1:5">
      <c r="A208" s="185" t="s">
        <v>1811</v>
      </c>
      <c r="B208" s="186" t="s">
        <v>1812</v>
      </c>
      <c r="C208" s="187" t="s">
        <v>918</v>
      </c>
      <c r="D208" s="188">
        <v>39.869999999999997</v>
      </c>
      <c r="E208" s="189">
        <v>42917</v>
      </c>
    </row>
    <row r="209" spans="1:5">
      <c r="A209" s="185" t="s">
        <v>2375</v>
      </c>
      <c r="B209" s="186" t="s">
        <v>2376</v>
      </c>
      <c r="C209" s="187" t="s">
        <v>1199</v>
      </c>
      <c r="D209" s="188">
        <v>21.71</v>
      </c>
      <c r="E209" s="189">
        <v>43009</v>
      </c>
    </row>
    <row r="210" spans="1:5">
      <c r="A210" s="185" t="s">
        <v>2934</v>
      </c>
      <c r="B210" s="186" t="s">
        <v>2935</v>
      </c>
      <c r="C210" s="187" t="s">
        <v>259</v>
      </c>
      <c r="D210" s="188">
        <v>4.88</v>
      </c>
      <c r="E210" s="189">
        <v>43009</v>
      </c>
    </row>
    <row r="211" spans="1:5">
      <c r="A211" s="185" t="s">
        <v>1687</v>
      </c>
      <c r="B211" s="186" t="s">
        <v>1688</v>
      </c>
      <c r="C211" s="187" t="s">
        <v>1059</v>
      </c>
      <c r="D211" s="188">
        <v>223.16</v>
      </c>
      <c r="E211" s="189"/>
    </row>
    <row r="212" spans="1:5">
      <c r="A212" s="185" t="s">
        <v>2141</v>
      </c>
      <c r="B212" s="186" t="s">
        <v>2142</v>
      </c>
      <c r="C212" s="187" t="s">
        <v>259</v>
      </c>
      <c r="D212" s="188">
        <v>1.41</v>
      </c>
      <c r="E212" s="189">
        <v>43009</v>
      </c>
    </row>
    <row r="213" spans="1:5">
      <c r="A213" s="185" t="s">
        <v>1750</v>
      </c>
      <c r="B213" s="186" t="s">
        <v>1751</v>
      </c>
      <c r="C213" s="187" t="s">
        <v>1199</v>
      </c>
      <c r="D213" s="188">
        <v>3.99</v>
      </c>
      <c r="E213" s="189">
        <v>43009</v>
      </c>
    </row>
    <row r="214" spans="1:5">
      <c r="A214" s="185" t="s">
        <v>2321</v>
      </c>
      <c r="B214" s="186" t="s">
        <v>2322</v>
      </c>
      <c r="C214" s="187" t="s">
        <v>259</v>
      </c>
      <c r="D214" s="188">
        <v>24750</v>
      </c>
      <c r="E214" s="189">
        <v>43009</v>
      </c>
    </row>
    <row r="215" spans="1:5">
      <c r="A215" s="185" t="s">
        <v>1794</v>
      </c>
      <c r="B215" s="186" t="s">
        <v>1795</v>
      </c>
      <c r="C215" s="187" t="s">
        <v>918</v>
      </c>
      <c r="D215" s="188">
        <v>4.4400000000000004</v>
      </c>
      <c r="E215" s="189">
        <v>43009</v>
      </c>
    </row>
    <row r="216" spans="1:5">
      <c r="A216" s="185" t="s">
        <v>2307</v>
      </c>
      <c r="B216" s="186" t="s">
        <v>2308</v>
      </c>
      <c r="C216" s="187" t="s">
        <v>259</v>
      </c>
      <c r="D216" s="188">
        <v>2.64</v>
      </c>
      <c r="E216" s="189">
        <v>43009</v>
      </c>
    </row>
    <row r="217" spans="1:5">
      <c r="A217" s="185" t="s">
        <v>2355</v>
      </c>
      <c r="B217" s="186" t="s">
        <v>2356</v>
      </c>
      <c r="C217" s="187" t="s">
        <v>259</v>
      </c>
      <c r="D217" s="188">
        <v>5.42</v>
      </c>
      <c r="E217" s="189">
        <v>43009</v>
      </c>
    </row>
    <row r="218" spans="1:5">
      <c r="A218" s="185" t="s">
        <v>1865</v>
      </c>
      <c r="B218" s="186" t="s">
        <v>1866</v>
      </c>
      <c r="C218" s="187" t="s">
        <v>259</v>
      </c>
      <c r="D218" s="188">
        <v>198.46</v>
      </c>
      <c r="E218" s="189">
        <v>43009</v>
      </c>
    </row>
    <row r="219" spans="1:5">
      <c r="A219" s="185" t="s">
        <v>1923</v>
      </c>
      <c r="B219" s="186" t="s">
        <v>1924</v>
      </c>
      <c r="C219" s="187" t="s">
        <v>259</v>
      </c>
      <c r="D219" s="188">
        <v>105196.59</v>
      </c>
      <c r="E219" s="189">
        <v>43009</v>
      </c>
    </row>
    <row r="220" spans="1:5">
      <c r="A220" s="185" t="s">
        <v>2417</v>
      </c>
      <c r="B220" s="186" t="s">
        <v>2418</v>
      </c>
      <c r="C220" s="187" t="s">
        <v>259</v>
      </c>
      <c r="D220" s="188">
        <v>78953.55</v>
      </c>
      <c r="E220" s="189">
        <v>43009</v>
      </c>
    </row>
    <row r="221" spans="1:5">
      <c r="A221" s="185" t="s">
        <v>2240</v>
      </c>
      <c r="B221" s="186" t="s">
        <v>2241</v>
      </c>
      <c r="C221" s="187" t="s">
        <v>254</v>
      </c>
      <c r="D221" s="188">
        <v>2.79</v>
      </c>
      <c r="E221" s="189">
        <v>42917</v>
      </c>
    </row>
    <row r="222" spans="1:5">
      <c r="A222" s="185" t="s">
        <v>1857</v>
      </c>
      <c r="B222" s="186" t="s">
        <v>1858</v>
      </c>
      <c r="C222" s="187" t="s">
        <v>254</v>
      </c>
      <c r="D222" s="188">
        <v>18.28</v>
      </c>
      <c r="E222" s="189">
        <v>43009</v>
      </c>
    </row>
    <row r="223" spans="1:5">
      <c r="A223" s="185" t="s">
        <v>2427</v>
      </c>
      <c r="B223" s="186" t="s">
        <v>2428</v>
      </c>
      <c r="C223" s="187" t="s">
        <v>259</v>
      </c>
      <c r="D223" s="188">
        <v>4190.32</v>
      </c>
      <c r="E223" s="189">
        <v>43009</v>
      </c>
    </row>
    <row r="224" spans="1:5">
      <c r="A224" s="185" t="s">
        <v>1997</v>
      </c>
      <c r="B224" s="186" t="s">
        <v>1998</v>
      </c>
      <c r="C224" s="187" t="s">
        <v>259</v>
      </c>
      <c r="D224" s="188">
        <v>1195694.53</v>
      </c>
      <c r="E224" s="189">
        <v>43009</v>
      </c>
    </row>
    <row r="225" spans="1:5">
      <c r="A225" s="185" t="s">
        <v>2222</v>
      </c>
      <c r="B225" s="186" t="s">
        <v>2223</v>
      </c>
      <c r="C225" s="187" t="s">
        <v>259</v>
      </c>
      <c r="D225" s="188">
        <v>49054.68</v>
      </c>
      <c r="E225" s="189">
        <v>43009</v>
      </c>
    </row>
    <row r="226" spans="1:5">
      <c r="A226" s="185" t="s">
        <v>2135</v>
      </c>
      <c r="B226" s="186" t="s">
        <v>2136</v>
      </c>
      <c r="C226" s="187" t="s">
        <v>259</v>
      </c>
      <c r="D226" s="188">
        <v>69000</v>
      </c>
      <c r="E226" s="189">
        <v>43009</v>
      </c>
    </row>
    <row r="227" spans="1:5">
      <c r="A227" s="185" t="s">
        <v>2191</v>
      </c>
      <c r="B227" s="186" t="s">
        <v>2192</v>
      </c>
      <c r="C227" s="187" t="s">
        <v>259</v>
      </c>
      <c r="D227" s="188">
        <v>28.88</v>
      </c>
      <c r="E227" s="189">
        <v>42917</v>
      </c>
    </row>
    <row r="228" spans="1:5">
      <c r="A228" s="185" t="s">
        <v>1960</v>
      </c>
      <c r="B228" s="186" t="s">
        <v>1961</v>
      </c>
      <c r="C228" s="187" t="s">
        <v>259</v>
      </c>
      <c r="D228" s="188">
        <v>27.88</v>
      </c>
      <c r="E228" s="189">
        <v>43009</v>
      </c>
    </row>
    <row r="229" spans="1:5">
      <c r="A229" s="185" t="s">
        <v>2137</v>
      </c>
      <c r="B229" s="186" t="s">
        <v>2138</v>
      </c>
      <c r="C229" s="187" t="s">
        <v>259</v>
      </c>
      <c r="D229" s="188">
        <v>32.369999999999997</v>
      </c>
      <c r="E229" s="189">
        <v>43009</v>
      </c>
    </row>
    <row r="230" spans="1:5">
      <c r="A230" s="185" t="s">
        <v>1774</v>
      </c>
      <c r="B230" s="186" t="s">
        <v>1775</v>
      </c>
      <c r="C230" s="187" t="s">
        <v>1615</v>
      </c>
      <c r="D230" s="188">
        <v>17.850000000000001</v>
      </c>
      <c r="E230" s="189">
        <v>43009</v>
      </c>
    </row>
    <row r="231" spans="1:5">
      <c r="A231" s="185" t="s">
        <v>2105</v>
      </c>
      <c r="B231" s="186" t="s">
        <v>2106</v>
      </c>
      <c r="C231" s="187" t="s">
        <v>259</v>
      </c>
      <c r="D231" s="188">
        <v>4.8600000000000003</v>
      </c>
      <c r="E231" s="189">
        <v>42917</v>
      </c>
    </row>
    <row r="232" spans="1:5">
      <c r="A232" s="185" t="s">
        <v>1853</v>
      </c>
      <c r="B232" s="186" t="s">
        <v>1854</v>
      </c>
      <c r="C232" s="187" t="s">
        <v>259</v>
      </c>
      <c r="D232" s="188">
        <v>907.42</v>
      </c>
      <c r="E232" s="189">
        <v>43009</v>
      </c>
    </row>
    <row r="233" spans="1:5">
      <c r="A233" s="185" t="s">
        <v>1770</v>
      </c>
      <c r="B233" s="186" t="s">
        <v>1771</v>
      </c>
      <c r="C233" s="187" t="s">
        <v>259</v>
      </c>
      <c r="D233" s="188">
        <v>109.9</v>
      </c>
      <c r="E233" s="189">
        <v>43009</v>
      </c>
    </row>
    <row r="234" spans="1:5">
      <c r="A234" s="185" t="s">
        <v>1821</v>
      </c>
      <c r="B234" s="186" t="s">
        <v>1822</v>
      </c>
      <c r="C234" s="187" t="s">
        <v>918</v>
      </c>
      <c r="D234" s="188">
        <v>503.61</v>
      </c>
      <c r="E234" s="189">
        <v>43009</v>
      </c>
    </row>
    <row r="235" spans="1:5">
      <c r="A235" s="185" t="s">
        <v>1829</v>
      </c>
      <c r="B235" s="186" t="s">
        <v>1830</v>
      </c>
      <c r="C235" s="187" t="s">
        <v>1615</v>
      </c>
      <c r="D235" s="188">
        <v>10.28</v>
      </c>
      <c r="E235" s="189">
        <v>43009</v>
      </c>
    </row>
    <row r="236" spans="1:5">
      <c r="A236" s="185" t="s">
        <v>762</v>
      </c>
      <c r="B236" s="186" t="s">
        <v>763</v>
      </c>
      <c r="C236" s="187" t="s">
        <v>259</v>
      </c>
      <c r="D236" s="188">
        <v>11.73</v>
      </c>
      <c r="E236" s="189">
        <v>43009</v>
      </c>
    </row>
    <row r="237" spans="1:5">
      <c r="A237" s="185" t="s">
        <v>583</v>
      </c>
      <c r="B237" s="186" t="s">
        <v>584</v>
      </c>
      <c r="C237" s="187" t="s">
        <v>28</v>
      </c>
      <c r="D237" s="188">
        <v>2.42</v>
      </c>
      <c r="E237" s="189">
        <v>43009</v>
      </c>
    </row>
    <row r="238" spans="1:5">
      <c r="A238" s="185" t="s">
        <v>581</v>
      </c>
      <c r="B238" s="186" t="s">
        <v>582</v>
      </c>
      <c r="C238" s="187" t="s">
        <v>28</v>
      </c>
      <c r="D238" s="188">
        <v>3.58</v>
      </c>
      <c r="E238" s="189">
        <v>43009</v>
      </c>
    </row>
    <row r="239" spans="1:5">
      <c r="A239" s="185" t="s">
        <v>595</v>
      </c>
      <c r="B239" s="186" t="s">
        <v>596</v>
      </c>
      <c r="C239" s="187" t="s">
        <v>28</v>
      </c>
      <c r="D239" s="188">
        <v>1.32</v>
      </c>
      <c r="E239" s="189">
        <v>43009</v>
      </c>
    </row>
    <row r="240" spans="1:5">
      <c r="A240" s="185" t="s">
        <v>429</v>
      </c>
      <c r="B240" s="186" t="s">
        <v>430</v>
      </c>
      <c r="C240" s="187" t="s">
        <v>259</v>
      </c>
      <c r="D240" s="188">
        <v>9.1199999999999992</v>
      </c>
      <c r="E240" s="189">
        <v>43009</v>
      </c>
    </row>
    <row r="241" spans="1:5">
      <c r="A241" s="185" t="s">
        <v>744</v>
      </c>
      <c r="B241" s="186" t="s">
        <v>745</v>
      </c>
      <c r="C241" s="187" t="s">
        <v>259</v>
      </c>
      <c r="D241" s="188">
        <v>2.61</v>
      </c>
      <c r="E241" s="189">
        <v>43009</v>
      </c>
    </row>
    <row r="242" spans="1:5">
      <c r="A242" s="185" t="s">
        <v>772</v>
      </c>
      <c r="B242" s="186" t="s">
        <v>773</v>
      </c>
      <c r="C242" s="187" t="s">
        <v>259</v>
      </c>
      <c r="D242" s="188">
        <v>0.51</v>
      </c>
      <c r="E242" s="189">
        <v>43009</v>
      </c>
    </row>
    <row r="243" spans="1:5">
      <c r="A243" s="185" t="s">
        <v>2403</v>
      </c>
      <c r="B243" s="186" t="s">
        <v>2404</v>
      </c>
      <c r="C243" s="187" t="s">
        <v>259</v>
      </c>
      <c r="D243" s="188">
        <v>1.68</v>
      </c>
      <c r="E243" s="189">
        <v>43009</v>
      </c>
    </row>
    <row r="244" spans="1:5">
      <c r="A244" s="185" t="s">
        <v>2377</v>
      </c>
      <c r="B244" s="186" t="s">
        <v>2378</v>
      </c>
      <c r="C244" s="187" t="s">
        <v>259</v>
      </c>
      <c r="D244" s="188">
        <v>1.02</v>
      </c>
      <c r="E244" s="189">
        <v>43009</v>
      </c>
    </row>
    <row r="245" spans="1:5">
      <c r="A245" s="185" t="s">
        <v>2258</v>
      </c>
      <c r="B245" s="186" t="s">
        <v>2259</v>
      </c>
      <c r="C245" s="187" t="s">
        <v>259</v>
      </c>
      <c r="D245" s="188">
        <v>4.6399999999999997</v>
      </c>
      <c r="E245" s="189">
        <v>43009</v>
      </c>
    </row>
    <row r="246" spans="1:5">
      <c r="A246" s="185" t="s">
        <v>786</v>
      </c>
      <c r="B246" s="186" t="s">
        <v>787</v>
      </c>
      <c r="C246" s="187" t="s">
        <v>259</v>
      </c>
      <c r="D246" s="188">
        <v>3.9</v>
      </c>
      <c r="E246" s="189">
        <v>43009</v>
      </c>
    </row>
    <row r="247" spans="1:5">
      <c r="A247" s="185" t="s">
        <v>750</v>
      </c>
      <c r="B247" s="186" t="s">
        <v>751</v>
      </c>
      <c r="C247" s="187" t="s">
        <v>259</v>
      </c>
      <c r="D247" s="188">
        <v>1.41</v>
      </c>
      <c r="E247" s="189">
        <v>43009</v>
      </c>
    </row>
    <row r="248" spans="1:5">
      <c r="A248" s="185" t="s">
        <v>469</v>
      </c>
      <c r="B248" s="186" t="s">
        <v>470</v>
      </c>
      <c r="C248" s="187" t="s">
        <v>259</v>
      </c>
      <c r="D248" s="188">
        <v>2.04</v>
      </c>
      <c r="E248" s="189">
        <v>43009</v>
      </c>
    </row>
    <row r="249" spans="1:5">
      <c r="A249" s="185" t="s">
        <v>467</v>
      </c>
      <c r="B249" s="186" t="s">
        <v>468</v>
      </c>
      <c r="C249" s="187" t="s">
        <v>259</v>
      </c>
      <c r="D249" s="188">
        <v>1.57</v>
      </c>
      <c r="E249" s="189">
        <v>43009</v>
      </c>
    </row>
    <row r="250" spans="1:5">
      <c r="A250" s="185" t="s">
        <v>768</v>
      </c>
      <c r="B250" s="186" t="s">
        <v>769</v>
      </c>
      <c r="C250" s="187" t="s">
        <v>259</v>
      </c>
      <c r="D250" s="188">
        <v>4.04</v>
      </c>
      <c r="E250" s="189"/>
    </row>
    <row r="251" spans="1:5">
      <c r="A251" s="185" t="s">
        <v>746</v>
      </c>
      <c r="B251" s="186" t="s">
        <v>747</v>
      </c>
      <c r="C251" s="187" t="s">
        <v>259</v>
      </c>
      <c r="D251" s="188">
        <v>2.96</v>
      </c>
      <c r="E251" s="189"/>
    </row>
    <row r="252" spans="1:5">
      <c r="A252" s="185" t="s">
        <v>2363</v>
      </c>
      <c r="B252" s="186" t="s">
        <v>2364</v>
      </c>
      <c r="C252" s="187" t="s">
        <v>259</v>
      </c>
      <c r="D252" s="188">
        <v>13.79</v>
      </c>
      <c r="E252" s="189">
        <v>43009</v>
      </c>
    </row>
    <row r="253" spans="1:5">
      <c r="A253" s="185" t="s">
        <v>758</v>
      </c>
      <c r="B253" s="186" t="s">
        <v>759</v>
      </c>
      <c r="C253" s="187" t="s">
        <v>259</v>
      </c>
      <c r="D253" s="188">
        <v>9.9600000000000009</v>
      </c>
      <c r="E253" s="189">
        <v>43009</v>
      </c>
    </row>
    <row r="254" spans="1:5">
      <c r="A254" s="185" t="s">
        <v>766</v>
      </c>
      <c r="B254" s="186" t="s">
        <v>767</v>
      </c>
      <c r="C254" s="187" t="s">
        <v>259</v>
      </c>
      <c r="D254" s="188">
        <v>5.15</v>
      </c>
      <c r="E254" s="189">
        <v>43009</v>
      </c>
    </row>
    <row r="255" spans="1:5">
      <c r="A255" s="185" t="s">
        <v>1851</v>
      </c>
      <c r="B255" s="186" t="s">
        <v>1852</v>
      </c>
      <c r="C255" s="187" t="s">
        <v>918</v>
      </c>
      <c r="D255" s="188">
        <v>29.5</v>
      </c>
      <c r="E255" s="189">
        <v>43009</v>
      </c>
    </row>
    <row r="256" spans="1:5">
      <c r="A256" s="185" t="s">
        <v>1921</v>
      </c>
      <c r="B256" s="186" t="s">
        <v>1922</v>
      </c>
      <c r="C256" s="187" t="s">
        <v>259</v>
      </c>
      <c r="D256" s="188">
        <v>234.73</v>
      </c>
      <c r="E256" s="189">
        <v>43009</v>
      </c>
    </row>
    <row r="257" spans="1:5">
      <c r="A257" s="185" t="s">
        <v>2337</v>
      </c>
      <c r="B257" s="186" t="s">
        <v>2338</v>
      </c>
      <c r="C257" s="187" t="s">
        <v>259</v>
      </c>
      <c r="D257" s="188">
        <v>8.4700000000000006</v>
      </c>
      <c r="E257" s="189">
        <v>43009</v>
      </c>
    </row>
    <row r="258" spans="1:5">
      <c r="A258" s="185" t="s">
        <v>2319</v>
      </c>
      <c r="B258" s="186" t="s">
        <v>2320</v>
      </c>
      <c r="C258" s="187" t="s">
        <v>259</v>
      </c>
      <c r="D258" s="188">
        <v>9.66</v>
      </c>
      <c r="E258" s="189">
        <v>43009</v>
      </c>
    </row>
    <row r="259" spans="1:5">
      <c r="A259" s="185" t="s">
        <v>2425</v>
      </c>
      <c r="B259" s="186" t="s">
        <v>2426</v>
      </c>
      <c r="C259" s="187" t="s">
        <v>259</v>
      </c>
      <c r="D259" s="188">
        <v>5.17</v>
      </c>
      <c r="E259" s="189">
        <v>43009</v>
      </c>
    </row>
    <row r="260" spans="1:5">
      <c r="A260" s="185" t="s">
        <v>2001</v>
      </c>
      <c r="B260" s="186" t="s">
        <v>2002</v>
      </c>
      <c r="C260" s="187" t="s">
        <v>259</v>
      </c>
      <c r="D260" s="188">
        <v>86.14</v>
      </c>
      <c r="E260" s="189">
        <v>43009</v>
      </c>
    </row>
    <row r="261" spans="1:5">
      <c r="A261" s="185" t="s">
        <v>1903</v>
      </c>
      <c r="B261" s="186" t="s">
        <v>1904</v>
      </c>
      <c r="C261" s="187" t="s">
        <v>259</v>
      </c>
      <c r="D261" s="188">
        <v>8.01</v>
      </c>
      <c r="E261" s="189">
        <v>42917</v>
      </c>
    </row>
    <row r="262" spans="1:5">
      <c r="A262" s="185" t="s">
        <v>2333</v>
      </c>
      <c r="B262" s="186" t="s">
        <v>2334</v>
      </c>
      <c r="C262" s="187" t="s">
        <v>259</v>
      </c>
      <c r="D262" s="188">
        <v>1.5</v>
      </c>
      <c r="E262" s="189">
        <v>42917</v>
      </c>
    </row>
    <row r="263" spans="1:5">
      <c r="A263" s="185" t="s">
        <v>1859</v>
      </c>
      <c r="B263" s="186" t="s">
        <v>1860</v>
      </c>
      <c r="C263" s="187" t="s">
        <v>259</v>
      </c>
      <c r="D263" s="188">
        <v>700.8</v>
      </c>
      <c r="E263" s="189">
        <v>43009</v>
      </c>
    </row>
    <row r="264" spans="1:5">
      <c r="A264" s="185" t="s">
        <v>1768</v>
      </c>
      <c r="B264" s="186" t="s">
        <v>1769</v>
      </c>
      <c r="C264" s="187" t="s">
        <v>40</v>
      </c>
      <c r="D264" s="188">
        <v>7.8</v>
      </c>
      <c r="E264" s="189">
        <v>42917</v>
      </c>
    </row>
    <row r="265" spans="1:5">
      <c r="A265" s="185" t="s">
        <v>1728</v>
      </c>
      <c r="B265" s="186" t="s">
        <v>1729</v>
      </c>
      <c r="C265" s="187" t="s">
        <v>40</v>
      </c>
      <c r="D265" s="188">
        <v>3</v>
      </c>
      <c r="E265" s="189">
        <v>42917</v>
      </c>
    </row>
    <row r="266" spans="1:5">
      <c r="A266" s="185" t="s">
        <v>2281</v>
      </c>
      <c r="B266" s="186" t="s">
        <v>2282</v>
      </c>
      <c r="C266" s="187" t="s">
        <v>40</v>
      </c>
      <c r="D266" s="188">
        <v>5.49</v>
      </c>
      <c r="E266" s="189">
        <v>43009</v>
      </c>
    </row>
    <row r="267" spans="1:5">
      <c r="A267" s="185" t="s">
        <v>1683</v>
      </c>
      <c r="B267" s="186" t="s">
        <v>1684</v>
      </c>
      <c r="C267" s="187" t="s">
        <v>40</v>
      </c>
      <c r="D267" s="188">
        <v>12</v>
      </c>
      <c r="E267" s="189">
        <v>42917</v>
      </c>
    </row>
    <row r="268" spans="1:5">
      <c r="A268" s="185" t="s">
        <v>1931</v>
      </c>
      <c r="B268" s="186" t="s">
        <v>1932</v>
      </c>
      <c r="C268" s="187" t="s">
        <v>259</v>
      </c>
      <c r="D268" s="188">
        <v>60.85</v>
      </c>
      <c r="E268" s="189">
        <v>43009</v>
      </c>
    </row>
    <row r="269" spans="1:5">
      <c r="A269" s="185" t="s">
        <v>2069</v>
      </c>
      <c r="B269" s="186" t="s">
        <v>2070</v>
      </c>
      <c r="C269" s="187" t="s">
        <v>259</v>
      </c>
      <c r="D269" s="188">
        <v>47.85</v>
      </c>
      <c r="E269" s="189">
        <v>43009</v>
      </c>
    </row>
    <row r="270" spans="1:5">
      <c r="A270" s="185" t="s">
        <v>591</v>
      </c>
      <c r="B270" s="186" t="s">
        <v>592</v>
      </c>
      <c r="C270" s="187" t="s">
        <v>259</v>
      </c>
      <c r="D270" s="188">
        <v>7.26</v>
      </c>
      <c r="E270" s="189">
        <v>42917</v>
      </c>
    </row>
    <row r="271" spans="1:5">
      <c r="A271" s="185" t="s">
        <v>778</v>
      </c>
      <c r="B271" s="186" t="s">
        <v>779</v>
      </c>
      <c r="C271" s="187" t="s">
        <v>259</v>
      </c>
      <c r="D271" s="188">
        <v>4.46</v>
      </c>
      <c r="E271" s="189">
        <v>43009</v>
      </c>
    </row>
    <row r="272" spans="1:5">
      <c r="A272" s="185" t="s">
        <v>2254</v>
      </c>
      <c r="B272" s="186" t="s">
        <v>2255</v>
      </c>
      <c r="C272" s="187" t="s">
        <v>259</v>
      </c>
      <c r="D272" s="188">
        <v>21.13</v>
      </c>
      <c r="E272" s="189">
        <v>43009</v>
      </c>
    </row>
    <row r="273" spans="1:5">
      <c r="A273" s="185" t="s">
        <v>2214</v>
      </c>
      <c r="B273" s="186" t="s">
        <v>2215</v>
      </c>
      <c r="C273" s="187" t="s">
        <v>259</v>
      </c>
      <c r="D273" s="188">
        <v>0.99</v>
      </c>
      <c r="E273" s="189">
        <v>43009</v>
      </c>
    </row>
    <row r="274" spans="1:5">
      <c r="A274" s="185" t="s">
        <v>2433</v>
      </c>
      <c r="B274" s="186" t="s">
        <v>2434</v>
      </c>
      <c r="C274" s="187" t="s">
        <v>259</v>
      </c>
      <c r="D274" s="188">
        <v>0.48</v>
      </c>
      <c r="E274" s="189">
        <v>42917</v>
      </c>
    </row>
    <row r="275" spans="1:5">
      <c r="A275" s="185" t="s">
        <v>2073</v>
      </c>
      <c r="B275" s="186" t="s">
        <v>2074</v>
      </c>
      <c r="C275" s="187" t="s">
        <v>259</v>
      </c>
      <c r="D275" s="188">
        <v>3.07</v>
      </c>
      <c r="E275" s="189">
        <v>43009</v>
      </c>
    </row>
    <row r="276" spans="1:5">
      <c r="A276" s="185" t="s">
        <v>2057</v>
      </c>
      <c r="B276" s="186" t="s">
        <v>2058</v>
      </c>
      <c r="C276" s="187" t="s">
        <v>259</v>
      </c>
      <c r="D276" s="188">
        <v>9.16</v>
      </c>
      <c r="E276" s="189">
        <v>43009</v>
      </c>
    </row>
    <row r="277" spans="1:5">
      <c r="A277" s="185" t="s">
        <v>2095</v>
      </c>
      <c r="B277" s="186" t="s">
        <v>2096</v>
      </c>
      <c r="C277" s="187" t="s">
        <v>259</v>
      </c>
      <c r="D277" s="188">
        <v>0.71</v>
      </c>
      <c r="E277" s="189">
        <v>42917</v>
      </c>
    </row>
    <row r="278" spans="1:5">
      <c r="A278" s="185" t="s">
        <v>2262</v>
      </c>
      <c r="B278" s="186" t="s">
        <v>2263</v>
      </c>
      <c r="C278" s="187" t="s">
        <v>259</v>
      </c>
      <c r="D278" s="188">
        <v>9.2200000000000006</v>
      </c>
      <c r="E278" s="189">
        <v>43009</v>
      </c>
    </row>
    <row r="279" spans="1:5">
      <c r="A279" s="185" t="s">
        <v>1711</v>
      </c>
      <c r="B279" s="186" t="s">
        <v>1712</v>
      </c>
      <c r="C279" s="187" t="s">
        <v>1713</v>
      </c>
      <c r="D279" s="188">
        <v>9.2899999999999991</v>
      </c>
      <c r="E279" s="189">
        <v>43009</v>
      </c>
    </row>
    <row r="280" spans="1:5">
      <c r="A280" s="185" t="s">
        <v>2423</v>
      </c>
      <c r="B280" s="186" t="s">
        <v>2424</v>
      </c>
      <c r="C280" s="187" t="s">
        <v>259</v>
      </c>
      <c r="D280" s="188">
        <v>0.91</v>
      </c>
      <c r="E280" s="189">
        <v>43009</v>
      </c>
    </row>
    <row r="281" spans="1:5">
      <c r="A281" s="185" t="s">
        <v>1760</v>
      </c>
      <c r="B281" s="186" t="s">
        <v>1761</v>
      </c>
      <c r="C281" s="187" t="s">
        <v>254</v>
      </c>
      <c r="D281" s="188">
        <v>7.88</v>
      </c>
      <c r="E281" s="189">
        <v>42917</v>
      </c>
    </row>
    <row r="282" spans="1:5">
      <c r="A282" s="185" t="s">
        <v>2071</v>
      </c>
      <c r="B282" s="186" t="s">
        <v>2072</v>
      </c>
      <c r="C282" s="187" t="s">
        <v>259</v>
      </c>
      <c r="D282" s="188">
        <v>33448.839999999997</v>
      </c>
      <c r="E282" s="189">
        <v>43009</v>
      </c>
    </row>
    <row r="283" spans="1:5">
      <c r="A283" s="185" t="s">
        <v>2055</v>
      </c>
      <c r="B283" s="186" t="s">
        <v>2056</v>
      </c>
      <c r="C283" s="187" t="s">
        <v>1615</v>
      </c>
      <c r="D283" s="188">
        <v>12.79</v>
      </c>
      <c r="E283" s="189">
        <v>43009</v>
      </c>
    </row>
    <row r="284" spans="1:5">
      <c r="A284" s="185" t="s">
        <v>2171</v>
      </c>
      <c r="B284" s="186" t="s">
        <v>2172</v>
      </c>
      <c r="C284" s="187" t="s">
        <v>259</v>
      </c>
      <c r="D284" s="188">
        <v>9616.99</v>
      </c>
      <c r="E284" s="189">
        <v>43009</v>
      </c>
    </row>
    <row r="285" spans="1:5">
      <c r="A285" s="185" t="s">
        <v>2279</v>
      </c>
      <c r="B285" s="186" t="s">
        <v>2280</v>
      </c>
      <c r="C285" s="187" t="s">
        <v>1007</v>
      </c>
      <c r="D285" s="188">
        <v>4.17</v>
      </c>
      <c r="E285" s="189">
        <v>43009</v>
      </c>
    </row>
    <row r="286" spans="1:5">
      <c r="A286" s="185" t="s">
        <v>2059</v>
      </c>
      <c r="B286" s="186" t="s">
        <v>2060</v>
      </c>
      <c r="C286" s="187" t="s">
        <v>1007</v>
      </c>
      <c r="D286" s="188">
        <v>30.97</v>
      </c>
      <c r="E286" s="189">
        <v>43009</v>
      </c>
    </row>
    <row r="287" spans="1:5">
      <c r="A287" s="185" t="s">
        <v>2063</v>
      </c>
      <c r="B287" s="186" t="s">
        <v>2064</v>
      </c>
      <c r="C287" s="187" t="s">
        <v>259</v>
      </c>
      <c r="D287" s="188">
        <v>106.37</v>
      </c>
      <c r="E287" s="189">
        <v>43009</v>
      </c>
    </row>
    <row r="288" spans="1:5">
      <c r="A288" s="185" t="s">
        <v>2293</v>
      </c>
      <c r="B288" s="186" t="s">
        <v>2294</v>
      </c>
      <c r="C288" s="187" t="s">
        <v>259</v>
      </c>
      <c r="D288" s="188">
        <v>1.4</v>
      </c>
      <c r="E288" s="189">
        <v>43009</v>
      </c>
    </row>
    <row r="289" spans="1:5">
      <c r="A289" s="185" t="s">
        <v>1618</v>
      </c>
      <c r="B289" s="186" t="s">
        <v>1619</v>
      </c>
      <c r="C289" s="187" t="s">
        <v>1615</v>
      </c>
      <c r="D289" s="188">
        <v>45.27</v>
      </c>
      <c r="E289" s="189">
        <v>43009</v>
      </c>
    </row>
    <row r="290" spans="1:5">
      <c r="A290" s="185" t="s">
        <v>2119</v>
      </c>
      <c r="B290" s="186" t="s">
        <v>2120</v>
      </c>
      <c r="C290" s="187" t="s">
        <v>259</v>
      </c>
      <c r="D290" s="188">
        <v>406.13</v>
      </c>
      <c r="E290" s="189">
        <v>43009</v>
      </c>
    </row>
    <row r="291" spans="1:5">
      <c r="A291" s="185" t="s">
        <v>2379</v>
      </c>
      <c r="B291" s="186" t="s">
        <v>2380</v>
      </c>
      <c r="C291" s="187" t="s">
        <v>259</v>
      </c>
      <c r="D291" s="188">
        <v>8349.02</v>
      </c>
      <c r="E291" s="189">
        <v>43009</v>
      </c>
    </row>
    <row r="292" spans="1:5">
      <c r="A292" s="185" t="s">
        <v>2009</v>
      </c>
      <c r="B292" s="186" t="s">
        <v>2010</v>
      </c>
      <c r="C292" s="187" t="s">
        <v>1615</v>
      </c>
      <c r="D292" s="188">
        <v>11.68</v>
      </c>
      <c r="E292" s="189">
        <v>43009</v>
      </c>
    </row>
    <row r="293" spans="1:5">
      <c r="A293" s="185" t="s">
        <v>2133</v>
      </c>
      <c r="B293" s="186" t="s">
        <v>2134</v>
      </c>
      <c r="C293" s="187" t="s">
        <v>259</v>
      </c>
      <c r="D293" s="188">
        <v>2350</v>
      </c>
      <c r="E293" s="189">
        <v>43009</v>
      </c>
    </row>
    <row r="294" spans="1:5">
      <c r="A294" s="185" t="s">
        <v>2051</v>
      </c>
      <c r="B294" s="186" t="s">
        <v>2052</v>
      </c>
      <c r="C294" s="187" t="s">
        <v>259</v>
      </c>
      <c r="D294" s="188">
        <v>490000</v>
      </c>
      <c r="E294" s="189">
        <v>43009</v>
      </c>
    </row>
    <row r="295" spans="1:5">
      <c r="A295" s="185" t="s">
        <v>1919</v>
      </c>
      <c r="B295" s="186" t="s">
        <v>1920</v>
      </c>
      <c r="C295" s="187" t="s">
        <v>1615</v>
      </c>
      <c r="D295" s="188">
        <v>11.49</v>
      </c>
      <c r="E295" s="189">
        <v>43009</v>
      </c>
    </row>
    <row r="296" spans="1:5">
      <c r="A296" s="185" t="s">
        <v>1813</v>
      </c>
      <c r="B296" s="186" t="s">
        <v>1814</v>
      </c>
      <c r="C296" s="187" t="s">
        <v>1615</v>
      </c>
      <c r="D296" s="188">
        <v>11.49</v>
      </c>
      <c r="E296" s="189">
        <v>43009</v>
      </c>
    </row>
    <row r="297" spans="1:5">
      <c r="A297" s="185" t="s">
        <v>1935</v>
      </c>
      <c r="B297" s="186" t="s">
        <v>1936</v>
      </c>
      <c r="C297" s="187" t="s">
        <v>1615</v>
      </c>
      <c r="D297" s="188">
        <v>10.62</v>
      </c>
      <c r="E297" s="189">
        <v>43009</v>
      </c>
    </row>
    <row r="298" spans="1:5">
      <c r="A298" s="185" t="s">
        <v>2022</v>
      </c>
      <c r="B298" s="186" t="s">
        <v>2023</v>
      </c>
      <c r="C298" s="187" t="s">
        <v>1615</v>
      </c>
      <c r="D298" s="188">
        <v>12.59</v>
      </c>
      <c r="E298" s="189">
        <v>43009</v>
      </c>
    </row>
    <row r="299" spans="1:5">
      <c r="A299" s="185" t="s">
        <v>1620</v>
      </c>
      <c r="B299" s="186" t="s">
        <v>1621</v>
      </c>
      <c r="C299" s="187" t="s">
        <v>259</v>
      </c>
      <c r="D299" s="188">
        <v>54.59</v>
      </c>
      <c r="E299" s="189">
        <v>43009</v>
      </c>
    </row>
    <row r="300" spans="1:5">
      <c r="A300" s="185" t="s">
        <v>1841</v>
      </c>
      <c r="B300" s="186" t="s">
        <v>1842</v>
      </c>
      <c r="C300" s="187" t="s">
        <v>259</v>
      </c>
      <c r="D300" s="188">
        <v>82.98</v>
      </c>
      <c r="E300" s="189">
        <v>43009</v>
      </c>
    </row>
    <row r="301" spans="1:5">
      <c r="A301" s="185" t="s">
        <v>597</v>
      </c>
      <c r="B301" s="186" t="s">
        <v>598</v>
      </c>
      <c r="C301" s="187" t="s">
        <v>259</v>
      </c>
      <c r="D301" s="188">
        <v>6.26</v>
      </c>
      <c r="E301" s="189">
        <v>42917</v>
      </c>
    </row>
    <row r="302" spans="1:5">
      <c r="A302" s="185" t="s">
        <v>636</v>
      </c>
      <c r="B302" s="186" t="s">
        <v>637</v>
      </c>
      <c r="C302" s="187" t="s">
        <v>259</v>
      </c>
      <c r="D302" s="188">
        <v>19.04</v>
      </c>
      <c r="E302" s="189">
        <v>43009</v>
      </c>
    </row>
    <row r="303" spans="1:5">
      <c r="A303" s="185" t="s">
        <v>644</v>
      </c>
      <c r="B303" s="186" t="s">
        <v>645</v>
      </c>
      <c r="C303" s="187" t="s">
        <v>259</v>
      </c>
      <c r="D303" s="188">
        <v>76.319999999999993</v>
      </c>
      <c r="E303" s="189">
        <v>43009</v>
      </c>
    </row>
    <row r="304" spans="1:5">
      <c r="A304" s="185" t="s">
        <v>1863</v>
      </c>
      <c r="B304" s="186" t="s">
        <v>1864</v>
      </c>
      <c r="C304" s="187" t="s">
        <v>259</v>
      </c>
      <c r="D304" s="188">
        <v>4.0199999999999996</v>
      </c>
      <c r="E304" s="189"/>
    </row>
    <row r="305" spans="1:5">
      <c r="A305" s="185" t="s">
        <v>1626</v>
      </c>
      <c r="B305" s="186" t="s">
        <v>1627</v>
      </c>
      <c r="C305" s="187" t="s">
        <v>1199</v>
      </c>
      <c r="D305" s="188">
        <v>3.27</v>
      </c>
      <c r="E305" s="189">
        <v>43009</v>
      </c>
    </row>
    <row r="306" spans="1:5">
      <c r="A306" s="185" t="s">
        <v>1825</v>
      </c>
      <c r="B306" s="186" t="s">
        <v>1826</v>
      </c>
      <c r="C306" s="187" t="s">
        <v>1615</v>
      </c>
      <c r="D306" s="188">
        <v>10.79</v>
      </c>
      <c r="E306" s="189">
        <v>43009</v>
      </c>
    </row>
    <row r="307" spans="1:5">
      <c r="A307" s="185" t="s">
        <v>1707</v>
      </c>
      <c r="B307" s="186" t="s">
        <v>1708</v>
      </c>
      <c r="C307" s="187" t="s">
        <v>1615</v>
      </c>
      <c r="D307" s="188">
        <v>13.59</v>
      </c>
      <c r="E307" s="189">
        <v>43009</v>
      </c>
    </row>
    <row r="308" spans="1:5">
      <c r="A308" s="185" t="s">
        <v>2285</v>
      </c>
      <c r="B308" s="186" t="s">
        <v>2286</v>
      </c>
      <c r="C308" s="187" t="s">
        <v>1615</v>
      </c>
      <c r="D308" s="188">
        <v>10.96</v>
      </c>
      <c r="E308" s="189">
        <v>43009</v>
      </c>
    </row>
    <row r="309" spans="1:5">
      <c r="A309" s="185" t="s">
        <v>2201</v>
      </c>
      <c r="B309" s="186" t="s">
        <v>2202</v>
      </c>
      <c r="C309" s="187" t="s">
        <v>1615</v>
      </c>
      <c r="D309" s="188">
        <v>15.74</v>
      </c>
      <c r="E309" s="189">
        <v>43009</v>
      </c>
    </row>
    <row r="310" spans="1:5">
      <c r="A310" s="185" t="s">
        <v>1640</v>
      </c>
      <c r="B310" s="186" t="s">
        <v>1641</v>
      </c>
      <c r="C310" s="187" t="s">
        <v>1615</v>
      </c>
      <c r="D310" s="188">
        <v>11.38</v>
      </c>
      <c r="E310" s="189">
        <v>43009</v>
      </c>
    </row>
    <row r="311" spans="1:5">
      <c r="A311" s="185" t="s">
        <v>1949</v>
      </c>
      <c r="B311" s="186" t="s">
        <v>1950</v>
      </c>
      <c r="C311" s="187" t="s">
        <v>1615</v>
      </c>
      <c r="D311" s="188">
        <v>11.02</v>
      </c>
      <c r="E311" s="189">
        <v>43009</v>
      </c>
    </row>
    <row r="312" spans="1:5">
      <c r="A312" s="185" t="s">
        <v>2197</v>
      </c>
      <c r="B312" s="186" t="s">
        <v>2198</v>
      </c>
      <c r="C312" s="187" t="s">
        <v>1615</v>
      </c>
      <c r="D312" s="188">
        <v>17.84</v>
      </c>
      <c r="E312" s="189">
        <v>43009</v>
      </c>
    </row>
    <row r="313" spans="1:5">
      <c r="A313" s="185" t="s">
        <v>1869</v>
      </c>
      <c r="B313" s="186" t="s">
        <v>1870</v>
      </c>
      <c r="C313" s="187" t="s">
        <v>1615</v>
      </c>
      <c r="D313" s="188">
        <v>12.76</v>
      </c>
      <c r="E313" s="189">
        <v>43009</v>
      </c>
    </row>
    <row r="314" spans="1:5">
      <c r="A314" s="185" t="s">
        <v>2123</v>
      </c>
      <c r="B314" s="186" t="s">
        <v>2124</v>
      </c>
      <c r="C314" s="187" t="s">
        <v>1615</v>
      </c>
      <c r="D314" s="188">
        <v>12.61</v>
      </c>
      <c r="E314" s="189">
        <v>43009</v>
      </c>
    </row>
    <row r="315" spans="1:5">
      <c r="A315" s="185" t="s">
        <v>1992</v>
      </c>
      <c r="B315" s="186" t="s">
        <v>1993</v>
      </c>
      <c r="C315" s="187" t="s">
        <v>1615</v>
      </c>
      <c r="D315" s="188">
        <v>10.98</v>
      </c>
      <c r="E315" s="189">
        <v>43009</v>
      </c>
    </row>
    <row r="316" spans="1:5">
      <c r="A316" s="185" t="s">
        <v>1899</v>
      </c>
      <c r="B316" s="186" t="s">
        <v>1900</v>
      </c>
      <c r="C316" s="187" t="s">
        <v>1615</v>
      </c>
      <c r="D316" s="188">
        <v>12.02</v>
      </c>
      <c r="E316" s="189">
        <v>43009</v>
      </c>
    </row>
    <row r="317" spans="1:5">
      <c r="A317" s="185" t="s">
        <v>2390</v>
      </c>
      <c r="B317" s="186" t="s">
        <v>2391</v>
      </c>
      <c r="C317" s="187" t="s">
        <v>1615</v>
      </c>
      <c r="D317" s="188">
        <v>11.49</v>
      </c>
      <c r="E317" s="189">
        <v>43009</v>
      </c>
    </row>
    <row r="318" spans="1:5">
      <c r="A318" s="185" t="s">
        <v>1797</v>
      </c>
      <c r="B318" s="186" t="s">
        <v>1798</v>
      </c>
      <c r="C318" s="187" t="s">
        <v>1615</v>
      </c>
      <c r="D318" s="188">
        <v>13.91</v>
      </c>
      <c r="E318" s="189">
        <v>43009</v>
      </c>
    </row>
    <row r="319" spans="1:5">
      <c r="A319" s="185" t="s">
        <v>1875</v>
      </c>
      <c r="B319" s="186" t="s">
        <v>1876</v>
      </c>
      <c r="C319" s="187" t="s">
        <v>259</v>
      </c>
      <c r="D319" s="188">
        <v>443733.31</v>
      </c>
      <c r="E319" s="189">
        <v>42917</v>
      </c>
    </row>
    <row r="320" spans="1:5">
      <c r="A320" s="185" t="s">
        <v>1776</v>
      </c>
      <c r="B320" s="186" t="s">
        <v>1777</v>
      </c>
      <c r="C320" s="187" t="s">
        <v>259</v>
      </c>
      <c r="D320" s="188">
        <v>320000</v>
      </c>
      <c r="E320" s="189">
        <v>42917</v>
      </c>
    </row>
    <row r="321" spans="1:5">
      <c r="A321" s="185" t="s">
        <v>2147</v>
      </c>
      <c r="B321" s="186" t="s">
        <v>2148</v>
      </c>
      <c r="C321" s="187" t="s">
        <v>259</v>
      </c>
      <c r="D321" s="188">
        <v>61.73</v>
      </c>
      <c r="E321" s="189">
        <v>43009</v>
      </c>
    </row>
    <row r="322" spans="1:5">
      <c r="A322" s="185" t="s">
        <v>2151</v>
      </c>
      <c r="B322" s="186" t="s">
        <v>2152</v>
      </c>
      <c r="C322" s="187" t="s">
        <v>259</v>
      </c>
      <c r="D322" s="188">
        <v>6.7</v>
      </c>
      <c r="E322" s="189">
        <v>43009</v>
      </c>
    </row>
    <row r="323" spans="1:5">
      <c r="A323" s="185" t="s">
        <v>2181</v>
      </c>
      <c r="B323" s="186" t="s">
        <v>2182</v>
      </c>
      <c r="C323" s="187" t="s">
        <v>259</v>
      </c>
      <c r="D323" s="188">
        <v>9.0399999999999991</v>
      </c>
      <c r="E323" s="189">
        <v>43009</v>
      </c>
    </row>
    <row r="324" spans="1:5">
      <c r="A324" s="185" t="s">
        <v>2388</v>
      </c>
      <c r="B324" s="186" t="s">
        <v>2389</v>
      </c>
      <c r="C324" s="187" t="s">
        <v>259</v>
      </c>
      <c r="D324" s="188">
        <v>0.23</v>
      </c>
      <c r="E324" s="189">
        <v>42917</v>
      </c>
    </row>
    <row r="325" spans="1:5">
      <c r="A325" s="185" t="s">
        <v>2353</v>
      </c>
      <c r="B325" s="186" t="s">
        <v>2354</v>
      </c>
      <c r="C325" s="187" t="s">
        <v>259</v>
      </c>
      <c r="D325" s="188">
        <v>0.04</v>
      </c>
      <c r="E325" s="189">
        <v>42917</v>
      </c>
    </row>
    <row r="326" spans="1:5">
      <c r="A326" s="185" t="s">
        <v>1964</v>
      </c>
      <c r="B326" s="186" t="s">
        <v>1965</v>
      </c>
      <c r="C326" s="187" t="s">
        <v>259</v>
      </c>
      <c r="D326" s="188">
        <v>2.08</v>
      </c>
      <c r="E326" s="189">
        <v>43009</v>
      </c>
    </row>
    <row r="327" spans="1:5">
      <c r="A327" s="185" t="s">
        <v>2367</v>
      </c>
      <c r="B327" s="186" t="s">
        <v>2368</v>
      </c>
      <c r="C327" s="187" t="s">
        <v>259</v>
      </c>
      <c r="D327" s="188">
        <v>16.2</v>
      </c>
      <c r="E327" s="189">
        <v>42917</v>
      </c>
    </row>
    <row r="328" spans="1:5">
      <c r="A328" s="185" t="s">
        <v>1933</v>
      </c>
      <c r="B328" s="186" t="s">
        <v>1934</v>
      </c>
      <c r="C328" s="187" t="s">
        <v>254</v>
      </c>
      <c r="D328" s="188">
        <v>2.5</v>
      </c>
      <c r="E328" s="189">
        <v>42917</v>
      </c>
    </row>
    <row r="329" spans="1:5">
      <c r="A329" s="185" t="s">
        <v>1673</v>
      </c>
      <c r="B329" s="186" t="s">
        <v>1674</v>
      </c>
      <c r="C329" s="187" t="s">
        <v>254</v>
      </c>
      <c r="D329" s="188">
        <v>4.8600000000000003</v>
      </c>
      <c r="E329" s="189">
        <v>42917</v>
      </c>
    </row>
    <row r="330" spans="1:5">
      <c r="A330" s="185" t="s">
        <v>1780</v>
      </c>
      <c r="B330" s="186" t="s">
        <v>1781</v>
      </c>
      <c r="C330" s="187" t="s">
        <v>254</v>
      </c>
      <c r="D330" s="188">
        <v>0.63</v>
      </c>
      <c r="E330" s="189">
        <v>43009</v>
      </c>
    </row>
    <row r="331" spans="1:5">
      <c r="A331" s="185" t="s">
        <v>2199</v>
      </c>
      <c r="B331" s="186" t="s">
        <v>2200</v>
      </c>
      <c r="C331" s="187" t="s">
        <v>254</v>
      </c>
      <c r="D331" s="188">
        <v>8.89</v>
      </c>
      <c r="E331" s="189"/>
    </row>
    <row r="332" spans="1:5">
      <c r="A332" s="185" t="s">
        <v>1786</v>
      </c>
      <c r="B332" s="186" t="s">
        <v>1787</v>
      </c>
      <c r="C332" s="187" t="s">
        <v>1059</v>
      </c>
      <c r="D332" s="188">
        <v>68.44</v>
      </c>
      <c r="E332" s="189">
        <v>43009</v>
      </c>
    </row>
    <row r="333" spans="1:5">
      <c r="A333" s="185" t="s">
        <v>1699</v>
      </c>
      <c r="B333" s="186" t="s">
        <v>1700</v>
      </c>
      <c r="C333" s="187" t="s">
        <v>1059</v>
      </c>
      <c r="D333" s="188">
        <v>53.6</v>
      </c>
      <c r="E333" s="189">
        <v>43009</v>
      </c>
    </row>
    <row r="334" spans="1:5">
      <c r="A334" s="185" t="s">
        <v>1819</v>
      </c>
      <c r="B334" s="186" t="s">
        <v>1820</v>
      </c>
      <c r="C334" s="187" t="s">
        <v>1059</v>
      </c>
      <c r="D334" s="188">
        <v>53.6</v>
      </c>
      <c r="E334" s="189">
        <v>43009</v>
      </c>
    </row>
    <row r="335" spans="1:5">
      <c r="A335" s="185" t="s">
        <v>1790</v>
      </c>
      <c r="B335" s="186" t="s">
        <v>1791</v>
      </c>
      <c r="C335" s="187" t="s">
        <v>1059</v>
      </c>
      <c r="D335" s="188">
        <v>53.6</v>
      </c>
      <c r="E335" s="189">
        <v>43009</v>
      </c>
    </row>
    <row r="336" spans="1:5">
      <c r="A336" s="185" t="s">
        <v>1726</v>
      </c>
      <c r="B336" s="186" t="s">
        <v>1727</v>
      </c>
      <c r="C336" s="187" t="s">
        <v>1059</v>
      </c>
      <c r="D336" s="188">
        <v>58.47</v>
      </c>
      <c r="E336" s="189">
        <v>43009</v>
      </c>
    </row>
    <row r="337" spans="1:5">
      <c r="A337" s="185" t="s">
        <v>1652</v>
      </c>
      <c r="B337" s="186" t="s">
        <v>1653</v>
      </c>
      <c r="C337" s="187" t="s">
        <v>1059</v>
      </c>
      <c r="D337" s="188">
        <v>56.04</v>
      </c>
      <c r="E337" s="189">
        <v>43009</v>
      </c>
    </row>
    <row r="338" spans="1:5">
      <c r="A338" s="185" t="s">
        <v>1624</v>
      </c>
      <c r="B338" s="186" t="s">
        <v>1625</v>
      </c>
      <c r="C338" s="187" t="s">
        <v>1615</v>
      </c>
      <c r="D338" s="188">
        <v>13.59</v>
      </c>
      <c r="E338" s="189">
        <v>43009</v>
      </c>
    </row>
    <row r="339" spans="1:5">
      <c r="A339" s="185" t="s">
        <v>1669</v>
      </c>
      <c r="B339" s="186" t="s">
        <v>1670</v>
      </c>
      <c r="C339" s="187" t="s">
        <v>254</v>
      </c>
      <c r="D339" s="188">
        <v>135.80000000000001</v>
      </c>
      <c r="E339" s="189">
        <v>43009</v>
      </c>
    </row>
    <row r="340" spans="1:5">
      <c r="A340" s="185" t="s">
        <v>1893</v>
      </c>
      <c r="B340" s="186" t="s">
        <v>1894</v>
      </c>
      <c r="C340" s="187" t="s">
        <v>1007</v>
      </c>
      <c r="D340" s="188">
        <v>3.95</v>
      </c>
      <c r="E340" s="189">
        <v>43009</v>
      </c>
    </row>
    <row r="341" spans="1:5">
      <c r="A341" s="185" t="s">
        <v>2297</v>
      </c>
      <c r="B341" s="186" t="s">
        <v>2298</v>
      </c>
      <c r="C341" s="187" t="s">
        <v>254</v>
      </c>
      <c r="D341" s="188">
        <v>27.09</v>
      </c>
      <c r="E341" s="189">
        <v>43009</v>
      </c>
    </row>
    <row r="342" spans="1:5">
      <c r="A342" s="185" t="s">
        <v>2405</v>
      </c>
      <c r="B342" s="186" t="s">
        <v>2406</v>
      </c>
      <c r="C342" s="187" t="s">
        <v>2407</v>
      </c>
      <c r="D342" s="188">
        <v>41.34</v>
      </c>
      <c r="E342" s="189">
        <v>43009</v>
      </c>
    </row>
    <row r="343" spans="1:5">
      <c r="A343" s="185" t="s">
        <v>1754</v>
      </c>
      <c r="B343" s="186" t="s">
        <v>1755</v>
      </c>
      <c r="C343" s="187" t="s">
        <v>1615</v>
      </c>
      <c r="D343" s="188">
        <v>13.59</v>
      </c>
      <c r="E343" s="189">
        <v>43009</v>
      </c>
    </row>
    <row r="344" spans="1:5">
      <c r="A344" s="185" t="s">
        <v>1913</v>
      </c>
      <c r="B344" s="186" t="s">
        <v>1914</v>
      </c>
      <c r="C344" s="187" t="s">
        <v>918</v>
      </c>
      <c r="D344" s="188">
        <v>21.4</v>
      </c>
      <c r="E344" s="189">
        <v>43009</v>
      </c>
    </row>
    <row r="345" spans="1:5">
      <c r="A345" s="185" t="s">
        <v>1738</v>
      </c>
      <c r="B345" s="186" t="s">
        <v>1739</v>
      </c>
      <c r="C345" s="187" t="s">
        <v>918</v>
      </c>
      <c r="D345" s="188">
        <v>230</v>
      </c>
      <c r="E345" s="189">
        <v>43009</v>
      </c>
    </row>
    <row r="346" spans="1:5">
      <c r="A346" s="185" t="s">
        <v>2260</v>
      </c>
      <c r="B346" s="186" t="s">
        <v>2261</v>
      </c>
      <c r="C346" s="187" t="s">
        <v>259</v>
      </c>
      <c r="D346" s="188">
        <v>6.26</v>
      </c>
      <c r="E346" s="189">
        <v>43009</v>
      </c>
    </row>
    <row r="347" spans="1:5">
      <c r="A347" s="185" t="s">
        <v>1766</v>
      </c>
      <c r="B347" s="186" t="s">
        <v>1767</v>
      </c>
      <c r="C347" s="187" t="s">
        <v>259</v>
      </c>
      <c r="D347" s="188">
        <v>494.45</v>
      </c>
      <c r="E347" s="189">
        <v>43009</v>
      </c>
    </row>
    <row r="348" spans="1:5">
      <c r="A348" s="185" t="s">
        <v>1827</v>
      </c>
      <c r="B348" s="186" t="s">
        <v>1828</v>
      </c>
      <c r="C348" s="187" t="s">
        <v>918</v>
      </c>
      <c r="D348" s="188">
        <v>599.57000000000005</v>
      </c>
      <c r="E348" s="189">
        <v>43009</v>
      </c>
    </row>
    <row r="349" spans="1:5">
      <c r="A349" s="185" t="s">
        <v>1778</v>
      </c>
      <c r="B349" s="186" t="s">
        <v>1779</v>
      </c>
      <c r="C349" s="187" t="s">
        <v>259</v>
      </c>
      <c r="D349" s="188">
        <v>758.24</v>
      </c>
      <c r="E349" s="189">
        <v>43009</v>
      </c>
    </row>
    <row r="350" spans="1:5">
      <c r="A350" s="185" t="s">
        <v>2195</v>
      </c>
      <c r="B350" s="186" t="s">
        <v>2196</v>
      </c>
      <c r="C350" s="187" t="s">
        <v>918</v>
      </c>
      <c r="D350" s="188">
        <v>71.849999999999994</v>
      </c>
      <c r="E350" s="189">
        <v>42917</v>
      </c>
    </row>
    <row r="351" spans="1:5">
      <c r="A351" s="185" t="s">
        <v>1927</v>
      </c>
      <c r="B351" s="186" t="s">
        <v>1928</v>
      </c>
      <c r="C351" s="187" t="s">
        <v>259</v>
      </c>
      <c r="D351" s="188">
        <v>152.11000000000001</v>
      </c>
      <c r="E351" s="189">
        <v>42917</v>
      </c>
    </row>
    <row r="352" spans="1:5">
      <c r="A352" s="185" t="s">
        <v>1895</v>
      </c>
      <c r="B352" s="186" t="s">
        <v>1896</v>
      </c>
      <c r="C352" s="187" t="s">
        <v>259</v>
      </c>
      <c r="D352" s="188">
        <v>164.07</v>
      </c>
      <c r="E352" s="189">
        <v>42917</v>
      </c>
    </row>
    <row r="353" spans="1:5">
      <c r="A353" s="185" t="s">
        <v>2371</v>
      </c>
      <c r="B353" s="186" t="s">
        <v>2372</v>
      </c>
      <c r="C353" s="187" t="s">
        <v>1007</v>
      </c>
      <c r="D353" s="188">
        <v>8.59</v>
      </c>
      <c r="E353" s="189">
        <v>43009</v>
      </c>
    </row>
    <row r="354" spans="1:5">
      <c r="A354" s="185" t="s">
        <v>1891</v>
      </c>
      <c r="B354" s="186" t="s">
        <v>1892</v>
      </c>
      <c r="C354" s="187" t="s">
        <v>1007</v>
      </c>
      <c r="D354" s="188">
        <v>8.06</v>
      </c>
      <c r="E354" s="189">
        <v>43009</v>
      </c>
    </row>
    <row r="355" spans="1:5">
      <c r="A355" s="185" t="s">
        <v>1849</v>
      </c>
      <c r="B355" s="186" t="s">
        <v>1850</v>
      </c>
      <c r="C355" s="187" t="s">
        <v>1007</v>
      </c>
      <c r="D355" s="188">
        <v>7.93</v>
      </c>
      <c r="E355" s="189">
        <v>43009</v>
      </c>
    </row>
    <row r="356" spans="1:5">
      <c r="A356" s="185" t="s">
        <v>2210</v>
      </c>
      <c r="B356" s="186" t="s">
        <v>2211</v>
      </c>
      <c r="C356" s="187" t="s">
        <v>1007</v>
      </c>
      <c r="D356" s="188">
        <v>8.06</v>
      </c>
      <c r="E356" s="189">
        <v>43009</v>
      </c>
    </row>
    <row r="357" spans="1:5">
      <c r="A357" s="185" t="s">
        <v>2212</v>
      </c>
      <c r="B357" s="186" t="s">
        <v>2213</v>
      </c>
      <c r="C357" s="187" t="s">
        <v>1007</v>
      </c>
      <c r="D357" s="188">
        <v>8.1199999999999992</v>
      </c>
      <c r="E357" s="189">
        <v>43009</v>
      </c>
    </row>
    <row r="358" spans="1:5">
      <c r="A358" s="185" t="s">
        <v>1982</v>
      </c>
      <c r="B358" s="186" t="s">
        <v>1983</v>
      </c>
      <c r="C358" s="187" t="s">
        <v>1007</v>
      </c>
      <c r="D358" s="188">
        <v>9.9499999999999993</v>
      </c>
      <c r="E358" s="189">
        <v>43009</v>
      </c>
    </row>
    <row r="359" spans="1:5">
      <c r="A359" s="185" t="s">
        <v>1681</v>
      </c>
      <c r="B359" s="186" t="s">
        <v>1682</v>
      </c>
      <c r="C359" s="187" t="s">
        <v>259</v>
      </c>
      <c r="D359" s="188">
        <v>175.61</v>
      </c>
      <c r="E359" s="189">
        <v>43009</v>
      </c>
    </row>
    <row r="360" spans="1:5">
      <c r="A360" s="185" t="s">
        <v>2075</v>
      </c>
      <c r="B360" s="186" t="s">
        <v>2076</v>
      </c>
      <c r="C360" s="187" t="s">
        <v>259</v>
      </c>
      <c r="D360" s="188">
        <v>181.91</v>
      </c>
      <c r="E360" s="189">
        <v>43009</v>
      </c>
    </row>
    <row r="361" spans="1:5">
      <c r="A361" s="185" t="s">
        <v>2365</v>
      </c>
      <c r="B361" s="186" t="s">
        <v>2366</v>
      </c>
      <c r="C361" s="187" t="s">
        <v>259</v>
      </c>
      <c r="D361" s="188">
        <v>27.49</v>
      </c>
      <c r="E361" s="189">
        <v>43009</v>
      </c>
    </row>
    <row r="362" spans="1:5">
      <c r="A362" s="185" t="s">
        <v>2392</v>
      </c>
      <c r="B362" s="186" t="s">
        <v>2393</v>
      </c>
      <c r="C362" s="187" t="s">
        <v>259</v>
      </c>
      <c r="D362" s="188">
        <v>4.6399999999999997</v>
      </c>
      <c r="E362" s="189">
        <v>43009</v>
      </c>
    </row>
    <row r="363" spans="1:5">
      <c r="A363" s="185" t="s">
        <v>461</v>
      </c>
      <c r="B363" s="186" t="s">
        <v>462</v>
      </c>
      <c r="C363" s="187" t="s">
        <v>259</v>
      </c>
      <c r="D363" s="188">
        <v>4.21</v>
      </c>
      <c r="E363" s="189">
        <v>43009</v>
      </c>
    </row>
    <row r="364" spans="1:5">
      <c r="A364" s="185" t="s">
        <v>1957</v>
      </c>
      <c r="B364" s="186" t="s">
        <v>1958</v>
      </c>
      <c r="C364" s="187" t="s">
        <v>1615</v>
      </c>
      <c r="D364" s="188">
        <v>7.89</v>
      </c>
      <c r="E364" s="189">
        <v>43009</v>
      </c>
    </row>
    <row r="365" spans="1:5">
      <c r="A365" s="185" t="s">
        <v>544</v>
      </c>
      <c r="B365" s="186" t="s">
        <v>545</v>
      </c>
      <c r="C365" s="187" t="s">
        <v>259</v>
      </c>
      <c r="D365" s="188">
        <v>18.309999999999999</v>
      </c>
      <c r="E365" s="189">
        <v>43009</v>
      </c>
    </row>
    <row r="366" spans="1:5">
      <c r="A366" s="185" t="s">
        <v>1897</v>
      </c>
      <c r="B366" s="186" t="s">
        <v>1898</v>
      </c>
      <c r="C366" s="187" t="s">
        <v>1199</v>
      </c>
      <c r="D366" s="188">
        <v>14.79</v>
      </c>
      <c r="E366" s="189">
        <v>42917</v>
      </c>
    </row>
    <row r="367" spans="1:5">
      <c r="A367" s="185" t="s">
        <v>2268</v>
      </c>
      <c r="B367" s="186" t="s">
        <v>2269</v>
      </c>
      <c r="C367" s="187" t="s">
        <v>259</v>
      </c>
      <c r="D367" s="188">
        <v>17.59</v>
      </c>
      <c r="E367" s="189">
        <v>43009</v>
      </c>
    </row>
    <row r="368" spans="1:5">
      <c r="A368" s="185" t="s">
        <v>634</v>
      </c>
      <c r="B368" s="186" t="s">
        <v>635</v>
      </c>
      <c r="C368" s="187" t="s">
        <v>259</v>
      </c>
      <c r="D368" s="188">
        <v>62.83</v>
      </c>
      <c r="E368" s="189">
        <v>43009</v>
      </c>
    </row>
    <row r="369" spans="1:5">
      <c r="A369" s="185" t="s">
        <v>804</v>
      </c>
      <c r="B369" s="186" t="s">
        <v>805</v>
      </c>
      <c r="C369" s="187" t="s">
        <v>259</v>
      </c>
      <c r="D369" s="188">
        <v>40.520000000000003</v>
      </c>
      <c r="E369" s="189">
        <v>43009</v>
      </c>
    </row>
    <row r="370" spans="1:5">
      <c r="A370" s="185" t="s">
        <v>792</v>
      </c>
      <c r="B370" s="186" t="s">
        <v>793</v>
      </c>
      <c r="C370" s="187" t="s">
        <v>259</v>
      </c>
      <c r="D370" s="188">
        <v>49.6</v>
      </c>
      <c r="E370" s="189"/>
    </row>
    <row r="371" spans="1:5">
      <c r="A371" s="185" t="s">
        <v>2323</v>
      </c>
      <c r="B371" s="186" t="s">
        <v>2324</v>
      </c>
      <c r="C371" s="187" t="s">
        <v>259</v>
      </c>
      <c r="D371" s="188">
        <v>13.32</v>
      </c>
      <c r="E371" s="189">
        <v>43009</v>
      </c>
    </row>
    <row r="372" spans="1:5">
      <c r="A372" s="185" t="s">
        <v>784</v>
      </c>
      <c r="B372" s="186" t="s">
        <v>785</v>
      </c>
      <c r="C372" s="187" t="s">
        <v>259</v>
      </c>
      <c r="D372" s="188">
        <v>38.21</v>
      </c>
      <c r="E372" s="189"/>
    </row>
    <row r="373" spans="1:5">
      <c r="A373" s="185" t="s">
        <v>2149</v>
      </c>
      <c r="B373" s="186" t="s">
        <v>2150</v>
      </c>
      <c r="C373" s="187" t="s">
        <v>1007</v>
      </c>
      <c r="D373" s="188">
        <v>2.8</v>
      </c>
      <c r="E373" s="189">
        <v>43009</v>
      </c>
    </row>
    <row r="374" spans="1:5">
      <c r="A374" s="185" t="s">
        <v>2206</v>
      </c>
      <c r="B374" s="186" t="s">
        <v>2207</v>
      </c>
      <c r="C374" s="187" t="s">
        <v>1007</v>
      </c>
      <c r="D374" s="188">
        <v>38.99</v>
      </c>
      <c r="E374" s="189">
        <v>43009</v>
      </c>
    </row>
    <row r="375" spans="1:5">
      <c r="A375" s="185" t="s">
        <v>1709</v>
      </c>
      <c r="B375" s="186" t="s">
        <v>1710</v>
      </c>
      <c r="C375" s="187" t="s">
        <v>259</v>
      </c>
      <c r="D375" s="188">
        <v>1.1499999999999999</v>
      </c>
      <c r="E375" s="189">
        <v>43009</v>
      </c>
    </row>
    <row r="376" spans="1:5">
      <c r="A376" s="185" t="s">
        <v>1685</v>
      </c>
      <c r="B376" s="186" t="s">
        <v>1686</v>
      </c>
      <c r="C376" s="187" t="s">
        <v>259</v>
      </c>
      <c r="D376" s="188">
        <v>202134.13</v>
      </c>
      <c r="E376" s="189">
        <v>43009</v>
      </c>
    </row>
    <row r="377" spans="1:5">
      <c r="A377" s="185" t="s">
        <v>1809</v>
      </c>
      <c r="B377" s="186" t="s">
        <v>1810</v>
      </c>
      <c r="C377" s="187" t="s">
        <v>918</v>
      </c>
      <c r="D377" s="188">
        <v>35.49</v>
      </c>
      <c r="E377" s="189">
        <v>43009</v>
      </c>
    </row>
    <row r="378" spans="1:5">
      <c r="A378" s="185" t="s">
        <v>2339</v>
      </c>
      <c r="B378" s="186" t="s">
        <v>2340</v>
      </c>
      <c r="C378" s="187" t="s">
        <v>259</v>
      </c>
      <c r="D378" s="188">
        <v>345000</v>
      </c>
      <c r="E378" s="189">
        <v>43009</v>
      </c>
    </row>
    <row r="379" spans="1:5">
      <c r="A379" s="185" t="s">
        <v>1974</v>
      </c>
      <c r="B379" s="186" t="s">
        <v>1975</v>
      </c>
      <c r="C379" s="187" t="s">
        <v>259</v>
      </c>
      <c r="D379" s="188">
        <v>366223.15</v>
      </c>
      <c r="E379" s="189">
        <v>42917</v>
      </c>
    </row>
    <row r="380" spans="1:5">
      <c r="A380" s="185" t="s">
        <v>2027</v>
      </c>
      <c r="B380" s="186" t="s">
        <v>2028</v>
      </c>
      <c r="C380" s="187" t="s">
        <v>259</v>
      </c>
      <c r="D380" s="188">
        <v>306008.58</v>
      </c>
      <c r="E380" s="189">
        <v>42917</v>
      </c>
    </row>
    <row r="381" spans="1:5">
      <c r="A381" s="185" t="s">
        <v>2139</v>
      </c>
      <c r="B381" s="186" t="s">
        <v>2140</v>
      </c>
      <c r="C381" s="187" t="s">
        <v>259</v>
      </c>
      <c r="D381" s="188">
        <v>220750.63</v>
      </c>
      <c r="E381" s="189">
        <v>42917</v>
      </c>
    </row>
    <row r="382" spans="1:5">
      <c r="A382" s="185" t="s">
        <v>2011</v>
      </c>
      <c r="B382" s="186" t="s">
        <v>2012</v>
      </c>
      <c r="C382" s="187" t="s">
        <v>259</v>
      </c>
      <c r="D382" s="188">
        <v>330214.3</v>
      </c>
      <c r="E382" s="189">
        <v>42917</v>
      </c>
    </row>
    <row r="383" spans="1:5">
      <c r="A383" s="185" t="s">
        <v>1925</v>
      </c>
      <c r="B383" s="186" t="s">
        <v>1926</v>
      </c>
      <c r="C383" s="187" t="s">
        <v>259</v>
      </c>
      <c r="D383" s="188">
        <v>10.89</v>
      </c>
      <c r="E383" s="189">
        <v>42917</v>
      </c>
    </row>
    <row r="384" spans="1:5">
      <c r="A384" s="185" t="s">
        <v>1845</v>
      </c>
      <c r="B384" s="186" t="s">
        <v>1846</v>
      </c>
      <c r="C384" s="187" t="s">
        <v>259</v>
      </c>
      <c r="D384" s="188">
        <v>24.15</v>
      </c>
      <c r="E384" s="189">
        <v>42917</v>
      </c>
    </row>
    <row r="385" spans="1:5">
      <c r="A385" s="185" t="s">
        <v>2369</v>
      </c>
      <c r="B385" s="186" t="s">
        <v>2370</v>
      </c>
      <c r="C385" s="187" t="s">
        <v>259</v>
      </c>
      <c r="D385" s="188">
        <v>2.2599999999999998</v>
      </c>
      <c r="E385" s="189">
        <v>43009</v>
      </c>
    </row>
    <row r="386" spans="1:5">
      <c r="A386" s="185" t="s">
        <v>2179</v>
      </c>
      <c r="B386" s="186" t="s">
        <v>2180</v>
      </c>
      <c r="C386" s="187" t="s">
        <v>254</v>
      </c>
      <c r="D386" s="188">
        <v>3.83</v>
      </c>
      <c r="E386" s="189">
        <v>43009</v>
      </c>
    </row>
    <row r="387" spans="1:5">
      <c r="A387" s="185" t="s">
        <v>1883</v>
      </c>
      <c r="B387" s="186" t="s">
        <v>1884</v>
      </c>
      <c r="C387" s="187" t="s">
        <v>1615</v>
      </c>
      <c r="D387" s="188">
        <v>0.02</v>
      </c>
      <c r="E387" s="189">
        <v>42917</v>
      </c>
    </row>
    <row r="388" spans="1:5">
      <c r="A388" s="185" t="s">
        <v>1953</v>
      </c>
      <c r="B388" s="186" t="s">
        <v>1954</v>
      </c>
      <c r="C388" s="187" t="s">
        <v>259</v>
      </c>
      <c r="D388" s="188">
        <v>304.31</v>
      </c>
      <c r="E388" s="189">
        <v>43009</v>
      </c>
    </row>
    <row r="389" spans="1:5">
      <c r="A389" s="185" t="s">
        <v>2015</v>
      </c>
      <c r="B389" s="186" t="s">
        <v>2016</v>
      </c>
      <c r="C389" s="187" t="s">
        <v>1356</v>
      </c>
      <c r="D389" s="188">
        <v>28.81</v>
      </c>
      <c r="E389" s="189">
        <v>43009</v>
      </c>
    </row>
    <row r="390" spans="1:5">
      <c r="A390" s="185" t="s">
        <v>2115</v>
      </c>
      <c r="B390" s="186" t="s">
        <v>2116</v>
      </c>
      <c r="C390" s="187" t="s">
        <v>259</v>
      </c>
      <c r="D390" s="188">
        <v>99916.08</v>
      </c>
      <c r="E390" s="189">
        <v>43009</v>
      </c>
    </row>
    <row r="391" spans="1:5">
      <c r="A391" s="185" t="s">
        <v>2311</v>
      </c>
      <c r="B391" s="186" t="s">
        <v>2312</v>
      </c>
      <c r="C391" s="187" t="s">
        <v>259</v>
      </c>
      <c r="D391" s="188">
        <v>1022.82</v>
      </c>
      <c r="E391" s="189">
        <v>43009</v>
      </c>
    </row>
    <row r="392" spans="1:5">
      <c r="A392" s="185" t="s">
        <v>1805</v>
      </c>
      <c r="B392" s="186" t="s">
        <v>1806</v>
      </c>
      <c r="C392" s="187" t="s">
        <v>1615</v>
      </c>
      <c r="D392" s="188">
        <v>12.83</v>
      </c>
      <c r="E392" s="189">
        <v>43009</v>
      </c>
    </row>
    <row r="393" spans="1:5">
      <c r="A393" s="185" t="s">
        <v>1613</v>
      </c>
      <c r="B393" s="186" t="s">
        <v>1614</v>
      </c>
      <c r="C393" s="187" t="s">
        <v>1615</v>
      </c>
      <c r="D393" s="188">
        <v>8.8699999999999992</v>
      </c>
      <c r="E393" s="189">
        <v>43009</v>
      </c>
    </row>
    <row r="394" spans="1:5">
      <c r="A394" s="185" t="s">
        <v>2173</v>
      </c>
      <c r="B394" s="186" t="s">
        <v>2174</v>
      </c>
      <c r="C394" s="187" t="s">
        <v>259</v>
      </c>
      <c r="D394" s="188">
        <v>7.85</v>
      </c>
      <c r="E394" s="189">
        <v>43009</v>
      </c>
    </row>
    <row r="395" spans="1:5">
      <c r="A395" s="185" t="s">
        <v>2291</v>
      </c>
      <c r="B395" s="186" t="s">
        <v>2292</v>
      </c>
      <c r="C395" s="187" t="s">
        <v>259</v>
      </c>
      <c r="D395" s="188">
        <v>14.1</v>
      </c>
      <c r="E395" s="189">
        <v>43009</v>
      </c>
    </row>
    <row r="396" spans="1:5">
      <c r="A396" s="185" t="s">
        <v>1788</v>
      </c>
      <c r="B396" s="186" t="s">
        <v>1789</v>
      </c>
      <c r="C396" s="187" t="s">
        <v>1615</v>
      </c>
      <c r="D396" s="188">
        <v>16.170000000000002</v>
      </c>
      <c r="E396" s="189">
        <v>43009</v>
      </c>
    </row>
    <row r="397" spans="1:5">
      <c r="A397" s="185" t="s">
        <v>2244</v>
      </c>
      <c r="B397" s="186" t="s">
        <v>2245</v>
      </c>
      <c r="C397" s="187" t="s">
        <v>259</v>
      </c>
      <c r="D397" s="188">
        <v>38.44</v>
      </c>
      <c r="E397" s="189">
        <v>42917</v>
      </c>
    </row>
    <row r="398" spans="1:5">
      <c r="A398" s="185" t="s">
        <v>2107</v>
      </c>
      <c r="B398" s="186" t="s">
        <v>2108</v>
      </c>
      <c r="C398" s="187" t="s">
        <v>1199</v>
      </c>
      <c r="D398" s="188">
        <v>11</v>
      </c>
      <c r="E398" s="189"/>
    </row>
    <row r="399" spans="1:5">
      <c r="A399" s="185" t="s">
        <v>2419</v>
      </c>
      <c r="B399" s="186" t="s">
        <v>2420</v>
      </c>
      <c r="C399" s="187" t="s">
        <v>259</v>
      </c>
      <c r="D399" s="188">
        <v>8.35</v>
      </c>
      <c r="E399" s="189">
        <v>43009</v>
      </c>
    </row>
    <row r="400" spans="1:5">
      <c r="A400" s="185" t="s">
        <v>2187</v>
      </c>
      <c r="B400" s="186" t="s">
        <v>2188</v>
      </c>
      <c r="C400" s="187" t="s">
        <v>259</v>
      </c>
      <c r="D400" s="188">
        <v>1.07</v>
      </c>
      <c r="E400" s="189">
        <v>42917</v>
      </c>
    </row>
    <row r="401" spans="1:5">
      <c r="A401" s="185" t="s">
        <v>2204</v>
      </c>
      <c r="B401" s="186" t="s">
        <v>2205</v>
      </c>
      <c r="C401" s="187" t="s">
        <v>259</v>
      </c>
      <c r="D401" s="188">
        <v>3.31</v>
      </c>
      <c r="E401" s="189">
        <v>43009</v>
      </c>
    </row>
    <row r="402" spans="1:5">
      <c r="A402" s="185" t="s">
        <v>2305</v>
      </c>
      <c r="B402" s="186" t="s">
        <v>2306</v>
      </c>
      <c r="C402" s="187" t="s">
        <v>259</v>
      </c>
      <c r="D402" s="188">
        <v>5.33</v>
      </c>
      <c r="E402" s="189">
        <v>43009</v>
      </c>
    </row>
    <row r="403" spans="1:5">
      <c r="A403" s="185" t="s">
        <v>1980</v>
      </c>
      <c r="B403" s="186" t="s">
        <v>1981</v>
      </c>
      <c r="C403" s="187" t="s">
        <v>259</v>
      </c>
      <c r="D403" s="188">
        <v>25.12</v>
      </c>
      <c r="E403" s="189">
        <v>43009</v>
      </c>
    </row>
    <row r="404" spans="1:5">
      <c r="A404" s="185" t="s">
        <v>1945</v>
      </c>
      <c r="B404" s="186" t="s">
        <v>1946</v>
      </c>
      <c r="C404" s="187" t="s">
        <v>254</v>
      </c>
      <c r="D404" s="188">
        <v>14.89</v>
      </c>
      <c r="E404" s="189">
        <v>43009</v>
      </c>
    </row>
    <row r="405" spans="1:5">
      <c r="A405" s="185" t="s">
        <v>2275</v>
      </c>
      <c r="B405" s="186" t="s">
        <v>2276</v>
      </c>
      <c r="C405" s="187" t="s">
        <v>254</v>
      </c>
      <c r="D405" s="188">
        <v>9.86</v>
      </c>
      <c r="E405" s="189">
        <v>43009</v>
      </c>
    </row>
    <row r="406" spans="1:5">
      <c r="A406" s="185" t="s">
        <v>1636</v>
      </c>
      <c r="B406" s="186" t="s">
        <v>1637</v>
      </c>
      <c r="C406" s="187" t="s">
        <v>254</v>
      </c>
      <c r="D406" s="188">
        <v>14.79</v>
      </c>
      <c r="E406" s="189">
        <v>43009</v>
      </c>
    </row>
    <row r="407" spans="1:5">
      <c r="A407" s="185" t="s">
        <v>2053</v>
      </c>
      <c r="B407" s="186" t="s">
        <v>2054</v>
      </c>
      <c r="C407" s="187" t="s">
        <v>254</v>
      </c>
      <c r="D407" s="188">
        <v>10.039999999999999</v>
      </c>
      <c r="E407" s="189">
        <v>43009</v>
      </c>
    </row>
    <row r="408" spans="1:5">
      <c r="A408" s="185" t="s">
        <v>1701</v>
      </c>
      <c r="B408" s="186" t="s">
        <v>1702</v>
      </c>
      <c r="C408" s="187" t="s">
        <v>259</v>
      </c>
      <c r="D408" s="188">
        <v>138.16</v>
      </c>
      <c r="E408" s="189">
        <v>43009</v>
      </c>
    </row>
    <row r="409" spans="1:5">
      <c r="A409" s="185" t="s">
        <v>2415</v>
      </c>
      <c r="B409" s="186" t="s">
        <v>2416</v>
      </c>
      <c r="C409" s="187" t="s">
        <v>259</v>
      </c>
      <c r="D409" s="188">
        <v>986</v>
      </c>
      <c r="E409" s="189">
        <v>43009</v>
      </c>
    </row>
    <row r="410" spans="1:5">
      <c r="A410" s="185" t="s">
        <v>257</v>
      </c>
      <c r="B410" s="186" t="s">
        <v>258</v>
      </c>
      <c r="C410" s="187" t="s">
        <v>259</v>
      </c>
      <c r="D410" s="188">
        <v>396.93</v>
      </c>
      <c r="E410" s="189">
        <v>43009</v>
      </c>
    </row>
    <row r="411" spans="1:5">
      <c r="A411" s="185" t="s">
        <v>2145</v>
      </c>
      <c r="B411" s="186" t="s">
        <v>2146</v>
      </c>
      <c r="C411" s="187" t="s">
        <v>259</v>
      </c>
      <c r="D411" s="188">
        <v>25000</v>
      </c>
      <c r="E411" s="189">
        <v>43009</v>
      </c>
    </row>
    <row r="412" spans="1:5">
      <c r="A412" s="185" t="s">
        <v>2329</v>
      </c>
      <c r="B412" s="186" t="s">
        <v>2330</v>
      </c>
      <c r="C412" s="187" t="s">
        <v>259</v>
      </c>
      <c r="D412" s="188">
        <v>20861.2</v>
      </c>
      <c r="E412" s="189">
        <v>43009</v>
      </c>
    </row>
    <row r="413" spans="1:5">
      <c r="A413" s="185" t="s">
        <v>1951</v>
      </c>
      <c r="B413" s="186" t="s">
        <v>1952</v>
      </c>
      <c r="C413" s="187" t="s">
        <v>259</v>
      </c>
      <c r="D413" s="188">
        <v>357.46</v>
      </c>
      <c r="E413" s="189">
        <v>43009</v>
      </c>
    </row>
    <row r="414" spans="1:5">
      <c r="A414" s="185" t="s">
        <v>798</v>
      </c>
      <c r="B414" s="186" t="s">
        <v>799</v>
      </c>
      <c r="C414" s="187" t="s">
        <v>259</v>
      </c>
      <c r="D414" s="188">
        <v>3.94</v>
      </c>
      <c r="E414" s="189">
        <v>43009</v>
      </c>
    </row>
    <row r="415" spans="1:5">
      <c r="A415" s="185" t="s">
        <v>601</v>
      </c>
      <c r="B415" s="186" t="s">
        <v>602</v>
      </c>
      <c r="C415" s="187" t="s">
        <v>28</v>
      </c>
      <c r="D415" s="188">
        <v>6.18</v>
      </c>
      <c r="E415" s="189">
        <v>43009</v>
      </c>
    </row>
    <row r="416" spans="1:5">
      <c r="A416" s="185" t="s">
        <v>800</v>
      </c>
      <c r="B416" s="186" t="s">
        <v>801</v>
      </c>
      <c r="C416" s="187" t="s">
        <v>259</v>
      </c>
      <c r="D416" s="188">
        <v>6.42</v>
      </c>
      <c r="E416" s="189">
        <v>43009</v>
      </c>
    </row>
    <row r="417" spans="1:5">
      <c r="A417" s="185" t="s">
        <v>603</v>
      </c>
      <c r="B417" s="186" t="s">
        <v>604</v>
      </c>
      <c r="C417" s="187" t="s">
        <v>28</v>
      </c>
      <c r="D417" s="188">
        <v>8.1</v>
      </c>
      <c r="E417" s="189">
        <v>43009</v>
      </c>
    </row>
    <row r="418" spans="1:5">
      <c r="A418" s="185" t="s">
        <v>2315</v>
      </c>
      <c r="B418" s="186" t="s">
        <v>2316</v>
      </c>
      <c r="C418" s="187" t="s">
        <v>259</v>
      </c>
      <c r="D418" s="188">
        <v>9.9499999999999993</v>
      </c>
      <c r="E418" s="189">
        <v>43009</v>
      </c>
    </row>
    <row r="419" spans="1:5">
      <c r="A419" s="185" t="s">
        <v>764</v>
      </c>
      <c r="B419" s="186" t="s">
        <v>765</v>
      </c>
      <c r="C419" s="187" t="s">
        <v>259</v>
      </c>
      <c r="D419" s="188">
        <v>8.9</v>
      </c>
      <c r="E419" s="189">
        <v>43009</v>
      </c>
    </row>
    <row r="420" spans="1:5">
      <c r="A420" s="185" t="s">
        <v>756</v>
      </c>
      <c r="B420" s="186" t="s">
        <v>757</v>
      </c>
      <c r="C420" s="187" t="s">
        <v>259</v>
      </c>
      <c r="D420" s="188">
        <v>4.42</v>
      </c>
      <c r="E420" s="189">
        <v>43009</v>
      </c>
    </row>
    <row r="421" spans="1:5">
      <c r="A421" s="185" t="s">
        <v>810</v>
      </c>
      <c r="B421" s="186" t="s">
        <v>811</v>
      </c>
      <c r="C421" s="187" t="s">
        <v>259</v>
      </c>
      <c r="D421" s="188">
        <v>0.85</v>
      </c>
      <c r="E421" s="189">
        <v>43009</v>
      </c>
    </row>
    <row r="422" spans="1:5">
      <c r="A422" s="185" t="s">
        <v>794</v>
      </c>
      <c r="B422" s="186" t="s">
        <v>795</v>
      </c>
      <c r="C422" s="187" t="s">
        <v>259</v>
      </c>
      <c r="D422" s="188">
        <v>2.12</v>
      </c>
      <c r="E422" s="189">
        <v>43009</v>
      </c>
    </row>
    <row r="423" spans="1:5">
      <c r="A423" s="185" t="s">
        <v>1703</v>
      </c>
      <c r="B423" s="186" t="s">
        <v>1704</v>
      </c>
      <c r="C423" s="187" t="s">
        <v>1615</v>
      </c>
      <c r="D423" s="188">
        <v>27.5</v>
      </c>
      <c r="E423" s="189">
        <v>43009</v>
      </c>
    </row>
    <row r="424" spans="1:5">
      <c r="A424" s="185" t="s">
        <v>2349</v>
      </c>
      <c r="B424" s="186" t="s">
        <v>2350</v>
      </c>
      <c r="C424" s="187" t="s">
        <v>254</v>
      </c>
      <c r="D424" s="188">
        <v>1.37</v>
      </c>
      <c r="E424" s="189">
        <v>43009</v>
      </c>
    </row>
    <row r="425" spans="1:5">
      <c r="A425" s="185" t="s">
        <v>2295</v>
      </c>
      <c r="B425" s="186" t="s">
        <v>2296</v>
      </c>
      <c r="C425" s="187" t="s">
        <v>254</v>
      </c>
      <c r="D425" s="188">
        <v>2.23</v>
      </c>
      <c r="E425" s="189">
        <v>43009</v>
      </c>
    </row>
    <row r="426" spans="1:5">
      <c r="A426" s="185" t="s">
        <v>1955</v>
      </c>
      <c r="B426" s="186" t="s">
        <v>1956</v>
      </c>
      <c r="C426" s="187" t="s">
        <v>918</v>
      </c>
      <c r="D426" s="188">
        <v>10.96</v>
      </c>
      <c r="E426" s="189">
        <v>43009</v>
      </c>
    </row>
    <row r="427" spans="1:5">
      <c r="A427" s="185" t="s">
        <v>2085</v>
      </c>
      <c r="B427" s="186" t="s">
        <v>2086</v>
      </c>
      <c r="C427" s="187" t="s">
        <v>918</v>
      </c>
      <c r="D427" s="188">
        <v>12.73</v>
      </c>
      <c r="E427" s="189">
        <v>43009</v>
      </c>
    </row>
    <row r="428" spans="1:5">
      <c r="A428" s="185" t="s">
        <v>1831</v>
      </c>
      <c r="B428" s="186" t="s">
        <v>1832</v>
      </c>
      <c r="C428" s="187" t="s">
        <v>918</v>
      </c>
      <c r="D428" s="188">
        <v>1.62</v>
      </c>
      <c r="E428" s="189">
        <v>42917</v>
      </c>
    </row>
    <row r="429" spans="1:5">
      <c r="A429" s="185" t="s">
        <v>1742</v>
      </c>
      <c r="B429" s="186" t="s">
        <v>1743</v>
      </c>
      <c r="C429" s="187" t="s">
        <v>918</v>
      </c>
      <c r="D429" s="188">
        <v>16.36</v>
      </c>
      <c r="E429" s="189">
        <v>42917</v>
      </c>
    </row>
    <row r="430" spans="1:5">
      <c r="A430" s="185" t="s">
        <v>1746</v>
      </c>
      <c r="B430" s="186" t="s">
        <v>1747</v>
      </c>
      <c r="C430" s="187" t="s">
        <v>259</v>
      </c>
      <c r="D430" s="188">
        <v>263.79000000000002</v>
      </c>
      <c r="E430" s="189">
        <v>43009</v>
      </c>
    </row>
    <row r="431" spans="1:5">
      <c r="A431" s="185" t="s">
        <v>1986</v>
      </c>
      <c r="B431" s="186" t="s">
        <v>1987</v>
      </c>
      <c r="C431" s="187" t="s">
        <v>1615</v>
      </c>
      <c r="D431" s="188">
        <v>11.74</v>
      </c>
      <c r="E431" s="189">
        <v>43009</v>
      </c>
    </row>
    <row r="432" spans="1:5">
      <c r="A432" s="185" t="s">
        <v>2313</v>
      </c>
      <c r="B432" s="186" t="s">
        <v>2314</v>
      </c>
      <c r="C432" s="187" t="s">
        <v>259</v>
      </c>
      <c r="D432" s="188">
        <v>5.07</v>
      </c>
      <c r="E432" s="189">
        <v>43009</v>
      </c>
    </row>
    <row r="433" spans="1:5">
      <c r="A433" s="185" t="s">
        <v>2309</v>
      </c>
      <c r="B433" s="186" t="s">
        <v>2310</v>
      </c>
      <c r="C433" s="187" t="s">
        <v>259</v>
      </c>
      <c r="D433" s="188">
        <v>5.23</v>
      </c>
      <c r="E433" s="189">
        <v>43009</v>
      </c>
    </row>
    <row r="434" spans="1:5">
      <c r="A434" s="185" t="s">
        <v>2189</v>
      </c>
      <c r="B434" s="186" t="s">
        <v>2190</v>
      </c>
      <c r="C434" s="187" t="s">
        <v>259</v>
      </c>
      <c r="D434" s="188">
        <v>3.7</v>
      </c>
      <c r="E434" s="189">
        <v>43009</v>
      </c>
    </row>
    <row r="435" spans="1:5">
      <c r="A435" s="185" t="s">
        <v>1689</v>
      </c>
      <c r="B435" s="186" t="s">
        <v>1690</v>
      </c>
      <c r="C435" s="187" t="s">
        <v>1059</v>
      </c>
      <c r="D435" s="188">
        <v>96.42</v>
      </c>
      <c r="E435" s="189">
        <v>42917</v>
      </c>
    </row>
    <row r="436" spans="1:5">
      <c r="A436" s="185" t="s">
        <v>1714</v>
      </c>
      <c r="B436" s="186" t="s">
        <v>1715</v>
      </c>
      <c r="C436" s="187" t="s">
        <v>259</v>
      </c>
      <c r="D436" s="188">
        <v>0.26</v>
      </c>
      <c r="E436" s="189">
        <v>42917</v>
      </c>
    </row>
    <row r="437" spans="1:5">
      <c r="A437" s="185" t="s">
        <v>1835</v>
      </c>
      <c r="B437" s="186" t="s">
        <v>1836</v>
      </c>
      <c r="C437" s="187" t="s">
        <v>1199</v>
      </c>
      <c r="D437" s="188">
        <v>15.37</v>
      </c>
      <c r="E437" s="189">
        <v>43009</v>
      </c>
    </row>
    <row r="438" spans="1:5">
      <c r="A438" s="185" t="s">
        <v>1720</v>
      </c>
      <c r="B438" s="186" t="s">
        <v>1721</v>
      </c>
      <c r="C438" s="187" t="s">
        <v>1199</v>
      </c>
      <c r="D438" s="188">
        <v>49.63</v>
      </c>
      <c r="E438" s="189"/>
    </row>
    <row r="439" spans="1:5">
      <c r="A439" s="185" t="s">
        <v>1799</v>
      </c>
      <c r="B439" s="186" t="s">
        <v>1800</v>
      </c>
      <c r="C439" s="187" t="s">
        <v>1199</v>
      </c>
      <c r="D439" s="188">
        <v>13.29</v>
      </c>
      <c r="E439" s="189">
        <v>43009</v>
      </c>
    </row>
    <row r="440" spans="1:5">
      <c r="A440" s="185" t="s">
        <v>2003</v>
      </c>
      <c r="B440" s="186" t="s">
        <v>2004</v>
      </c>
      <c r="C440" s="187" t="s">
        <v>259</v>
      </c>
      <c r="D440" s="188">
        <v>5.53</v>
      </c>
      <c r="E440" s="189">
        <v>42917</v>
      </c>
    </row>
    <row r="441" spans="1:5">
      <c r="A441" s="185" t="s">
        <v>2067</v>
      </c>
      <c r="B441" s="186" t="s">
        <v>2068</v>
      </c>
      <c r="C441" s="187" t="s">
        <v>259</v>
      </c>
      <c r="D441" s="188">
        <v>38.5</v>
      </c>
      <c r="E441" s="189">
        <v>43009</v>
      </c>
    </row>
    <row r="442" spans="1:5">
      <c r="A442" s="185" t="s">
        <v>2031</v>
      </c>
      <c r="B442" s="186" t="s">
        <v>2032</v>
      </c>
      <c r="C442" s="187" t="s">
        <v>259</v>
      </c>
      <c r="D442" s="188">
        <v>31.88</v>
      </c>
      <c r="E442" s="189">
        <v>43009</v>
      </c>
    </row>
    <row r="443" spans="1:5">
      <c r="A443" s="185" t="s">
        <v>2299</v>
      </c>
      <c r="B443" s="186" t="s">
        <v>2300</v>
      </c>
      <c r="C443" s="187" t="s">
        <v>259</v>
      </c>
      <c r="D443" s="188">
        <v>12.18</v>
      </c>
      <c r="E443" s="189">
        <v>43009</v>
      </c>
    </row>
    <row r="444" spans="1:5">
      <c r="A444" s="185" t="s">
        <v>2301</v>
      </c>
      <c r="B444" s="186" t="s">
        <v>2302</v>
      </c>
      <c r="C444" s="187" t="s">
        <v>259</v>
      </c>
      <c r="D444" s="188">
        <v>11.92</v>
      </c>
      <c r="E444" s="189">
        <v>43009</v>
      </c>
    </row>
    <row r="445" spans="1:5">
      <c r="A445" s="185" t="s">
        <v>780</v>
      </c>
      <c r="B445" s="186" t="s">
        <v>781</v>
      </c>
      <c r="C445" s="187" t="s">
        <v>259</v>
      </c>
      <c r="D445" s="188">
        <v>20.67</v>
      </c>
      <c r="E445" s="189">
        <v>43009</v>
      </c>
    </row>
    <row r="446" spans="1:5">
      <c r="A446" s="185" t="s">
        <v>433</v>
      </c>
      <c r="B446" s="186" t="s">
        <v>434</v>
      </c>
      <c r="C446" s="187" t="s">
        <v>259</v>
      </c>
      <c r="D446" s="188">
        <v>49.75</v>
      </c>
      <c r="E446" s="189">
        <v>43009</v>
      </c>
    </row>
    <row r="447" spans="1:5">
      <c r="A447" s="185" t="s">
        <v>1632</v>
      </c>
      <c r="B447" s="186" t="s">
        <v>1633</v>
      </c>
      <c r="C447" s="187" t="s">
        <v>1615</v>
      </c>
      <c r="D447" s="188">
        <v>0.71</v>
      </c>
      <c r="E447" s="189">
        <v>43009</v>
      </c>
    </row>
    <row r="448" spans="1:5">
      <c r="A448" s="185" t="s">
        <v>1772</v>
      </c>
      <c r="B448" s="186" t="s">
        <v>1773</v>
      </c>
      <c r="C448" s="187" t="s">
        <v>259</v>
      </c>
      <c r="D448" s="188">
        <v>627500</v>
      </c>
      <c r="E448" s="189">
        <v>43009</v>
      </c>
    </row>
    <row r="449" spans="1:5">
      <c r="A449" s="185" t="s">
        <v>1937</v>
      </c>
      <c r="B449" s="186" t="s">
        <v>1938</v>
      </c>
      <c r="C449" s="187" t="s">
        <v>259</v>
      </c>
      <c r="D449" s="188">
        <v>623662.02</v>
      </c>
      <c r="E449" s="189">
        <v>43009</v>
      </c>
    </row>
    <row r="450" spans="1:5">
      <c r="A450" s="185" t="s">
        <v>2045</v>
      </c>
      <c r="B450" s="186" t="s">
        <v>2046</v>
      </c>
      <c r="C450" s="187" t="s">
        <v>259</v>
      </c>
      <c r="D450" s="188">
        <v>131500</v>
      </c>
      <c r="E450" s="189">
        <v>42917</v>
      </c>
    </row>
    <row r="451" spans="1:5">
      <c r="A451" s="185" t="s">
        <v>1744</v>
      </c>
      <c r="B451" s="186" t="s">
        <v>1745</v>
      </c>
      <c r="C451" s="187" t="s">
        <v>259</v>
      </c>
      <c r="D451" s="188">
        <v>121.37</v>
      </c>
      <c r="E451" s="189">
        <v>43009</v>
      </c>
    </row>
    <row r="452" spans="1:5">
      <c r="A452" s="185" t="s">
        <v>589</v>
      </c>
      <c r="B452" s="186" t="s">
        <v>590</v>
      </c>
      <c r="C452" s="187" t="s">
        <v>52</v>
      </c>
      <c r="D452" s="188">
        <v>19.12</v>
      </c>
      <c r="E452" s="189">
        <v>43009</v>
      </c>
    </row>
    <row r="453" spans="1:5">
      <c r="A453" s="185" t="s">
        <v>1984</v>
      </c>
      <c r="B453" s="186" t="s">
        <v>1985</v>
      </c>
      <c r="C453" s="187" t="s">
        <v>254</v>
      </c>
      <c r="D453" s="188">
        <v>30.82</v>
      </c>
      <c r="E453" s="189">
        <v>43009</v>
      </c>
    </row>
    <row r="454" spans="1:5">
      <c r="A454" s="185" t="s">
        <v>1867</v>
      </c>
      <c r="B454" s="186" t="s">
        <v>1868</v>
      </c>
      <c r="C454" s="187" t="s">
        <v>254</v>
      </c>
      <c r="D454" s="188">
        <v>44.45</v>
      </c>
      <c r="E454" s="189">
        <v>43009</v>
      </c>
    </row>
    <row r="455" spans="1:5">
      <c r="A455" s="185" t="s">
        <v>806</v>
      </c>
      <c r="B455" s="186" t="s">
        <v>807</v>
      </c>
      <c r="C455" s="187" t="s">
        <v>254</v>
      </c>
      <c r="D455" s="188">
        <v>14.18</v>
      </c>
      <c r="E455" s="189">
        <v>43009</v>
      </c>
    </row>
    <row r="456" spans="1:5">
      <c r="A456" s="185" t="s">
        <v>1939</v>
      </c>
      <c r="B456" s="186" t="s">
        <v>1940</v>
      </c>
      <c r="C456" s="187" t="s">
        <v>254</v>
      </c>
      <c r="D456" s="188">
        <v>102.23</v>
      </c>
      <c r="E456" s="189">
        <v>43009</v>
      </c>
    </row>
    <row r="457" spans="1:5">
      <c r="A457" s="185" t="s">
        <v>532</v>
      </c>
      <c r="B457" s="186" t="s">
        <v>533</v>
      </c>
      <c r="C457" s="187" t="s">
        <v>254</v>
      </c>
      <c r="D457" s="188">
        <v>13.7</v>
      </c>
      <c r="E457" s="189">
        <v>43009</v>
      </c>
    </row>
    <row r="458" spans="1:5">
      <c r="A458" s="185" t="s">
        <v>252</v>
      </c>
      <c r="B458" s="186" t="s">
        <v>253</v>
      </c>
      <c r="C458" s="187" t="s">
        <v>254</v>
      </c>
      <c r="D458" s="188">
        <v>46.01</v>
      </c>
      <c r="E458" s="189">
        <v>43009</v>
      </c>
    </row>
    <row r="459" spans="1:5">
      <c r="A459" s="185" t="s">
        <v>534</v>
      </c>
      <c r="B459" s="186" t="s">
        <v>535</v>
      </c>
      <c r="C459" s="187" t="s">
        <v>254</v>
      </c>
      <c r="D459" s="188">
        <v>29.47</v>
      </c>
      <c r="E459" s="189">
        <v>43009</v>
      </c>
    </row>
    <row r="460" spans="1:5">
      <c r="A460" s="185" t="s">
        <v>770</v>
      </c>
      <c r="B460" s="186" t="s">
        <v>771</v>
      </c>
      <c r="C460" s="187" t="s">
        <v>254</v>
      </c>
      <c r="D460" s="188">
        <v>7.58</v>
      </c>
      <c r="E460" s="189">
        <v>43009</v>
      </c>
    </row>
    <row r="461" spans="1:5">
      <c r="A461" s="185" t="s">
        <v>748</v>
      </c>
      <c r="B461" s="186" t="s">
        <v>749</v>
      </c>
      <c r="C461" s="187" t="s">
        <v>254</v>
      </c>
      <c r="D461" s="188">
        <v>2.87</v>
      </c>
      <c r="E461" s="189">
        <v>43009</v>
      </c>
    </row>
    <row r="462" spans="1:5">
      <c r="A462" s="185" t="s">
        <v>858</v>
      </c>
      <c r="B462" s="186" t="s">
        <v>859</v>
      </c>
      <c r="C462" s="187" t="s">
        <v>254</v>
      </c>
      <c r="D462" s="188">
        <v>30.41</v>
      </c>
      <c r="E462" s="189">
        <v>43009</v>
      </c>
    </row>
    <row r="463" spans="1:5">
      <c r="A463" s="185" t="s">
        <v>447</v>
      </c>
      <c r="B463" s="186" t="s">
        <v>448</v>
      </c>
      <c r="C463" s="187" t="s">
        <v>254</v>
      </c>
      <c r="D463" s="188">
        <v>59.29</v>
      </c>
      <c r="E463" s="189">
        <v>43009</v>
      </c>
    </row>
    <row r="464" spans="1:5">
      <c r="A464" s="185" t="s">
        <v>856</v>
      </c>
      <c r="B464" s="186" t="s">
        <v>857</v>
      </c>
      <c r="C464" s="187" t="s">
        <v>254</v>
      </c>
      <c r="D464" s="188">
        <v>105.55</v>
      </c>
      <c r="E464" s="189">
        <v>43009</v>
      </c>
    </row>
    <row r="465" spans="1:5">
      <c r="A465" s="185" t="s">
        <v>538</v>
      </c>
      <c r="B465" s="186" t="s">
        <v>539</v>
      </c>
      <c r="C465" s="187" t="s">
        <v>254</v>
      </c>
      <c r="D465" s="188">
        <v>39.35</v>
      </c>
      <c r="E465" s="189">
        <v>43009</v>
      </c>
    </row>
    <row r="466" spans="1:5">
      <c r="A466" s="185" t="s">
        <v>536</v>
      </c>
      <c r="B466" s="186" t="s">
        <v>537</v>
      </c>
      <c r="C466" s="187" t="s">
        <v>254</v>
      </c>
      <c r="D466" s="188">
        <v>11.68</v>
      </c>
      <c r="E466" s="189">
        <v>43009</v>
      </c>
    </row>
    <row r="467" spans="1:5">
      <c r="A467" s="185" t="s">
        <v>463</v>
      </c>
      <c r="B467" s="186" t="s">
        <v>464</v>
      </c>
      <c r="C467" s="187" t="s">
        <v>254</v>
      </c>
      <c r="D467" s="188">
        <v>4.93</v>
      </c>
      <c r="E467" s="189">
        <v>43009</v>
      </c>
    </row>
    <row r="468" spans="1:5">
      <c r="A468" s="185" t="s">
        <v>2013</v>
      </c>
      <c r="B468" s="186" t="s">
        <v>2014</v>
      </c>
      <c r="C468" s="187" t="s">
        <v>254</v>
      </c>
      <c r="D468" s="188">
        <v>7.85</v>
      </c>
      <c r="E468" s="189">
        <v>43009</v>
      </c>
    </row>
    <row r="469" spans="1:5">
      <c r="A469" s="185" t="s">
        <v>2041</v>
      </c>
      <c r="B469" s="186" t="s">
        <v>2042</v>
      </c>
      <c r="C469" s="187" t="s">
        <v>254</v>
      </c>
      <c r="D469" s="188">
        <v>20.420000000000002</v>
      </c>
      <c r="E469" s="189">
        <v>43009</v>
      </c>
    </row>
    <row r="470" spans="1:5">
      <c r="A470" s="185" t="s">
        <v>431</v>
      </c>
      <c r="B470" s="186" t="s">
        <v>432</v>
      </c>
      <c r="C470" s="187" t="s">
        <v>254</v>
      </c>
      <c r="D470" s="188">
        <v>11.47</v>
      </c>
      <c r="E470" s="189">
        <v>43009</v>
      </c>
    </row>
    <row r="471" spans="1:5">
      <c r="A471" s="185" t="s">
        <v>774</v>
      </c>
      <c r="B471" s="186" t="s">
        <v>775</v>
      </c>
      <c r="C471" s="187" t="s">
        <v>254</v>
      </c>
      <c r="D471" s="188">
        <v>2.38</v>
      </c>
      <c r="E471" s="189">
        <v>43009</v>
      </c>
    </row>
    <row r="472" spans="1:5">
      <c r="A472" s="185" t="s">
        <v>790</v>
      </c>
      <c r="B472" s="186" t="s">
        <v>791</v>
      </c>
      <c r="C472" s="187" t="s">
        <v>254</v>
      </c>
      <c r="D472" s="188">
        <v>5.0999999999999996</v>
      </c>
      <c r="E472" s="189">
        <v>43009</v>
      </c>
    </row>
    <row r="473" spans="1:5">
      <c r="A473" s="185" t="s">
        <v>1905</v>
      </c>
      <c r="B473" s="186" t="s">
        <v>1906</v>
      </c>
      <c r="C473" s="187" t="s">
        <v>254</v>
      </c>
      <c r="D473" s="188">
        <v>9.2200000000000006</v>
      </c>
      <c r="E473" s="189">
        <v>43009</v>
      </c>
    </row>
    <row r="474" spans="1:5">
      <c r="A474" s="185" t="s">
        <v>2246</v>
      </c>
      <c r="B474" s="186" t="s">
        <v>2247</v>
      </c>
      <c r="C474" s="187" t="s">
        <v>259</v>
      </c>
      <c r="D474" s="188">
        <v>799563.31</v>
      </c>
      <c r="E474" s="189">
        <v>43009</v>
      </c>
    </row>
    <row r="475" spans="1:5">
      <c r="A475" s="185" t="s">
        <v>2230</v>
      </c>
      <c r="B475" s="186" t="s">
        <v>2231</v>
      </c>
      <c r="C475" s="187" t="s">
        <v>259</v>
      </c>
      <c r="D475" s="188">
        <v>148.91999999999999</v>
      </c>
      <c r="E475" s="189">
        <v>42917</v>
      </c>
    </row>
    <row r="476" spans="1:5">
      <c r="A476" s="185" t="s">
        <v>2019</v>
      </c>
      <c r="B476" s="186" t="s">
        <v>2020</v>
      </c>
      <c r="C476" s="187" t="s">
        <v>259</v>
      </c>
      <c r="D476" s="188">
        <v>173</v>
      </c>
      <c r="E476" s="189">
        <v>42917</v>
      </c>
    </row>
    <row r="477" spans="1:5">
      <c r="A477" s="185" t="s">
        <v>585</v>
      </c>
      <c r="B477" s="186" t="s">
        <v>586</v>
      </c>
      <c r="C477" s="187" t="s">
        <v>259</v>
      </c>
      <c r="D477" s="188">
        <v>36.78</v>
      </c>
      <c r="E477" s="189">
        <v>43009</v>
      </c>
    </row>
    <row r="478" spans="1:5">
      <c r="A478" s="185" t="s">
        <v>2065</v>
      </c>
      <c r="B478" s="186" t="s">
        <v>2066</v>
      </c>
      <c r="C478" s="187" t="s">
        <v>259</v>
      </c>
      <c r="D478" s="188">
        <v>32.97</v>
      </c>
      <c r="E478" s="189">
        <v>43009</v>
      </c>
    </row>
    <row r="479" spans="1:5">
      <c r="A479" s="185" t="s">
        <v>2317</v>
      </c>
      <c r="B479" s="186" t="s">
        <v>2318</v>
      </c>
      <c r="C479" s="187" t="s">
        <v>259</v>
      </c>
      <c r="D479" s="188">
        <v>2.82</v>
      </c>
      <c r="E479" s="189">
        <v>43009</v>
      </c>
    </row>
    <row r="480" spans="1:5">
      <c r="A480" s="185" t="s">
        <v>2343</v>
      </c>
      <c r="B480" s="186" t="s">
        <v>2344</v>
      </c>
      <c r="C480" s="187" t="s">
        <v>259</v>
      </c>
      <c r="D480" s="188">
        <v>13.97</v>
      </c>
      <c r="E480" s="189">
        <v>43009</v>
      </c>
    </row>
    <row r="481" spans="1:5">
      <c r="A481" s="185" t="s">
        <v>2289</v>
      </c>
      <c r="B481" s="186" t="s">
        <v>2290</v>
      </c>
      <c r="C481" s="187" t="s">
        <v>259</v>
      </c>
      <c r="D481" s="188">
        <v>33463</v>
      </c>
      <c r="E481" s="189">
        <v>43009</v>
      </c>
    </row>
    <row r="482" spans="1:5">
      <c r="A482" s="185" t="s">
        <v>2384</v>
      </c>
      <c r="B482" s="186" t="s">
        <v>2385</v>
      </c>
      <c r="C482" s="187" t="s">
        <v>259</v>
      </c>
      <c r="D482" s="188">
        <v>1.42</v>
      </c>
      <c r="E482" s="189">
        <v>43009</v>
      </c>
    </row>
    <row r="483" spans="1:5">
      <c r="A483" s="185" t="s">
        <v>1697</v>
      </c>
      <c r="B483" s="186" t="s">
        <v>1698</v>
      </c>
      <c r="C483" s="187" t="s">
        <v>224</v>
      </c>
      <c r="D483" s="188">
        <v>10.31</v>
      </c>
      <c r="E483" s="189">
        <v>42186</v>
      </c>
    </row>
    <row r="484" spans="1:5">
      <c r="A484" s="185" t="s">
        <v>2396</v>
      </c>
      <c r="B484" s="186" t="s">
        <v>2397</v>
      </c>
      <c r="C484" s="187" t="s">
        <v>259</v>
      </c>
      <c r="D484" s="188">
        <v>1805.83</v>
      </c>
      <c r="E484" s="189">
        <v>43009</v>
      </c>
    </row>
    <row r="485" spans="1:5">
      <c r="A485" s="185" t="s">
        <v>1947</v>
      </c>
      <c r="B485" s="186" t="s">
        <v>1948</v>
      </c>
      <c r="C485" s="187" t="s">
        <v>259</v>
      </c>
      <c r="D485" s="188">
        <v>888615.5</v>
      </c>
      <c r="E485" s="189">
        <v>43009</v>
      </c>
    </row>
    <row r="486" spans="1:5">
      <c r="A486" s="185" t="s">
        <v>2303</v>
      </c>
      <c r="B486" s="186" t="s">
        <v>2304</v>
      </c>
      <c r="C486" s="187" t="s">
        <v>1615</v>
      </c>
      <c r="D486" s="188">
        <v>11.7</v>
      </c>
      <c r="E486" s="189">
        <v>43009</v>
      </c>
    </row>
    <row r="487" spans="1:5">
      <c r="A487" s="185" t="s">
        <v>2039</v>
      </c>
      <c r="B487" s="186" t="s">
        <v>2040</v>
      </c>
      <c r="C487" s="187" t="s">
        <v>918</v>
      </c>
      <c r="D487" s="188">
        <v>49.25</v>
      </c>
      <c r="E487" s="189">
        <v>43009</v>
      </c>
    </row>
    <row r="488" spans="1:5">
      <c r="A488" s="185" t="s">
        <v>2327</v>
      </c>
      <c r="B488" s="186" t="s">
        <v>2328</v>
      </c>
      <c r="C488" s="187" t="s">
        <v>254</v>
      </c>
      <c r="D488" s="188">
        <v>44</v>
      </c>
      <c r="E488" s="189">
        <v>43009</v>
      </c>
    </row>
    <row r="489" spans="1:5">
      <c r="A489" s="185" t="s">
        <v>1941</v>
      </c>
      <c r="B489" s="186" t="s">
        <v>1942</v>
      </c>
      <c r="C489" s="187" t="s">
        <v>254</v>
      </c>
      <c r="D489" s="188">
        <v>19.190000000000001</v>
      </c>
      <c r="E489" s="189">
        <v>43009</v>
      </c>
    </row>
    <row r="490" spans="1:5">
      <c r="A490" s="185" t="s">
        <v>1839</v>
      </c>
      <c r="B490" s="186" t="s">
        <v>1840</v>
      </c>
      <c r="C490" s="187" t="s">
        <v>254</v>
      </c>
      <c r="D490" s="188">
        <v>14.1</v>
      </c>
      <c r="E490" s="189">
        <v>43009</v>
      </c>
    </row>
    <row r="491" spans="1:5">
      <c r="A491" s="185" t="s">
        <v>1638</v>
      </c>
      <c r="B491" s="186" t="s">
        <v>1639</v>
      </c>
      <c r="C491" s="187" t="s">
        <v>1615</v>
      </c>
      <c r="D491" s="188">
        <v>16.91</v>
      </c>
      <c r="E491" s="189">
        <v>43009</v>
      </c>
    </row>
  </sheetData>
  <pageMargins left="0.75" right="0.75" top="1" bottom="1" header="0.5" footer="0.5"/>
  <pageSetup paperSize="0" fitToWidth="0" fitToHeight="0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361"/>
  <sheetViews>
    <sheetView view="pageBreakPreview" zoomScale="90" zoomScaleNormal="100" zoomScaleSheetLayoutView="90" workbookViewId="0">
      <selection activeCell="G3" sqref="G3"/>
    </sheetView>
  </sheetViews>
  <sheetFormatPr defaultRowHeight="12.75"/>
  <cols>
    <col min="1" max="1" width="12.7109375" style="170" customWidth="1"/>
    <col min="2" max="2" width="111" style="170" customWidth="1"/>
    <col min="3" max="3" width="6.7109375" style="170" customWidth="1"/>
    <col min="4" max="4" width="10.42578125" style="170" customWidth="1"/>
    <col min="5" max="5" width="11.28515625" style="170" customWidth="1"/>
    <col min="6" max="6" width="13.7109375" style="170" customWidth="1"/>
    <col min="7" max="7" width="8.5703125" style="170" customWidth="1"/>
    <col min="8" max="8" width="9.28515625" style="170" customWidth="1"/>
    <col min="9" max="16384" width="9.140625" style="170"/>
  </cols>
  <sheetData>
    <row r="1" spans="1:8" ht="20.25">
      <c r="A1" s="260" t="s">
        <v>3672</v>
      </c>
      <c r="B1" s="261"/>
      <c r="C1" s="261"/>
      <c r="D1" s="261"/>
      <c r="E1" s="261"/>
      <c r="F1" s="261"/>
      <c r="G1" s="261"/>
      <c r="H1" s="262"/>
    </row>
    <row r="2" spans="1:8">
      <c r="A2" s="219" t="s">
        <v>1</v>
      </c>
      <c r="B2" s="220"/>
      <c r="C2" s="220"/>
      <c r="D2" s="221"/>
      <c r="E2" s="222"/>
      <c r="F2" s="223">
        <f>'Orçamento Sintético'!F7</f>
        <v>1874582.0059100001</v>
      </c>
      <c r="G2" s="224"/>
      <c r="H2" s="225"/>
    </row>
    <row r="3" spans="1:8">
      <c r="A3" s="226" t="s">
        <v>2</v>
      </c>
      <c r="B3" s="220"/>
      <c r="C3" s="220"/>
      <c r="D3" s="221"/>
      <c r="E3" s="222"/>
      <c r="F3" s="222"/>
      <c r="G3" s="223"/>
      <c r="H3" s="227"/>
    </row>
    <row r="4" spans="1:8">
      <c r="A4" s="226" t="s">
        <v>3</v>
      </c>
      <c r="B4" s="220"/>
      <c r="C4" s="220"/>
      <c r="D4" s="221"/>
      <c r="E4" s="222"/>
      <c r="F4" s="222"/>
      <c r="G4" s="224"/>
      <c r="H4" s="227"/>
    </row>
    <row r="5" spans="1:8">
      <c r="A5" s="228" t="s">
        <v>4</v>
      </c>
      <c r="B5" s="229" t="s">
        <v>5</v>
      </c>
      <c r="C5" s="229" t="s">
        <v>6</v>
      </c>
      <c r="D5" s="230" t="s">
        <v>1609</v>
      </c>
      <c r="E5" s="231" t="s">
        <v>8</v>
      </c>
      <c r="F5" s="231" t="s">
        <v>1610</v>
      </c>
      <c r="G5" s="232" t="s">
        <v>1611</v>
      </c>
      <c r="H5" s="233" t="s">
        <v>1612</v>
      </c>
    </row>
    <row r="6" spans="1:8">
      <c r="A6" s="234" t="s">
        <v>2763</v>
      </c>
      <c r="B6" s="235" t="s">
        <v>39</v>
      </c>
      <c r="C6" s="235" t="s">
        <v>40</v>
      </c>
      <c r="D6" s="236">
        <v>8</v>
      </c>
      <c r="E6" s="237">
        <v>19089.52</v>
      </c>
      <c r="F6" s="237">
        <f t="shared" ref="F6:F69" si="0">D6*E6</f>
        <v>152716.16</v>
      </c>
      <c r="G6" s="238">
        <f t="shared" ref="G6:G69" si="1">F6/$F$2</f>
        <v>8.1466780070720474E-2</v>
      </c>
      <c r="H6" s="239">
        <f>G6</f>
        <v>8.1466780070720474E-2</v>
      </c>
    </row>
    <row r="7" spans="1:8">
      <c r="A7" s="240" t="s">
        <v>252</v>
      </c>
      <c r="B7" s="241" t="s">
        <v>253</v>
      </c>
      <c r="C7" s="241" t="s">
        <v>254</v>
      </c>
      <c r="D7" s="242">
        <v>2190</v>
      </c>
      <c r="E7" s="243">
        <v>46.01</v>
      </c>
      <c r="F7" s="237">
        <f t="shared" si="0"/>
        <v>100761.9</v>
      </c>
      <c r="G7" s="238">
        <f t="shared" si="1"/>
        <v>5.3751662867950113E-2</v>
      </c>
      <c r="H7" s="239">
        <f>G7+H6</f>
        <v>0.13521844293867058</v>
      </c>
    </row>
    <row r="8" spans="1:8">
      <c r="A8" s="244" t="s">
        <v>2764</v>
      </c>
      <c r="B8" s="245" t="s">
        <v>301</v>
      </c>
      <c r="C8" s="245" t="s">
        <v>47</v>
      </c>
      <c r="D8" s="246">
        <v>206.5</v>
      </c>
      <c r="E8" s="247">
        <v>436.34</v>
      </c>
      <c r="F8" s="237">
        <f t="shared" si="0"/>
        <v>90104.209999999992</v>
      </c>
      <c r="G8" s="238">
        <f t="shared" si="1"/>
        <v>4.8066294094325127E-2</v>
      </c>
      <c r="H8" s="239">
        <f>G8+H7</f>
        <v>0.18328473703299569</v>
      </c>
    </row>
    <row r="9" spans="1:8">
      <c r="A9" s="234" t="s">
        <v>2763</v>
      </c>
      <c r="B9" s="235" t="s">
        <v>825</v>
      </c>
      <c r="C9" s="235" t="s">
        <v>28</v>
      </c>
      <c r="D9" s="236">
        <v>1</v>
      </c>
      <c r="E9" s="237">
        <v>80000</v>
      </c>
      <c r="F9" s="237">
        <f t="shared" si="0"/>
        <v>80000</v>
      </c>
      <c r="G9" s="238">
        <f t="shared" si="1"/>
        <v>4.267618047531864E-2</v>
      </c>
      <c r="H9" s="239">
        <f t="shared" ref="H9:H72" si="2">G9+H8</f>
        <v>0.22596091750831432</v>
      </c>
    </row>
    <row r="10" spans="1:8">
      <c r="A10" s="240" t="s">
        <v>198</v>
      </c>
      <c r="B10" s="241" t="s">
        <v>199</v>
      </c>
      <c r="C10" s="241" t="s">
        <v>19</v>
      </c>
      <c r="D10" s="242">
        <v>5142</v>
      </c>
      <c r="E10" s="243">
        <v>13.64</v>
      </c>
      <c r="F10" s="237">
        <f t="shared" si="0"/>
        <v>70136.88</v>
      </c>
      <c r="G10" s="238">
        <f t="shared" si="1"/>
        <v>3.7414676860697084E-2</v>
      </c>
      <c r="H10" s="239">
        <f t="shared" si="2"/>
        <v>0.26337559436901142</v>
      </c>
    </row>
    <row r="11" spans="1:8">
      <c r="A11" s="240" t="s">
        <v>312</v>
      </c>
      <c r="B11" s="241" t="s">
        <v>313</v>
      </c>
      <c r="C11" s="241" t="s">
        <v>282</v>
      </c>
      <c r="D11" s="242">
        <v>10872</v>
      </c>
      <c r="E11" s="243">
        <v>5.22</v>
      </c>
      <c r="F11" s="237">
        <f t="shared" si="0"/>
        <v>56751.839999999997</v>
      </c>
      <c r="G11" s="238">
        <f t="shared" si="1"/>
        <v>3.0274397076830092E-2</v>
      </c>
      <c r="H11" s="239">
        <f t="shared" si="2"/>
        <v>0.29364999144584153</v>
      </c>
    </row>
    <row r="12" spans="1:8">
      <c r="A12" s="240" t="s">
        <v>294</v>
      </c>
      <c r="B12" s="241" t="s">
        <v>295</v>
      </c>
      <c r="C12" s="241" t="s">
        <v>19</v>
      </c>
      <c r="D12" s="242">
        <v>1265</v>
      </c>
      <c r="E12" s="243">
        <v>44.31</v>
      </c>
      <c r="F12" s="237">
        <f t="shared" si="0"/>
        <v>56052.15</v>
      </c>
      <c r="G12" s="238">
        <f t="shared" si="1"/>
        <v>2.9901145867870398E-2</v>
      </c>
      <c r="H12" s="239">
        <f t="shared" si="2"/>
        <v>0.32355113731371193</v>
      </c>
    </row>
    <row r="13" spans="1:8">
      <c r="A13" s="240" t="s">
        <v>895</v>
      </c>
      <c r="B13" s="241" t="s">
        <v>896</v>
      </c>
      <c r="C13" s="241" t="s">
        <v>28</v>
      </c>
      <c r="D13" s="242">
        <v>800</v>
      </c>
      <c r="E13" s="243">
        <v>68.33</v>
      </c>
      <c r="F13" s="237">
        <f t="shared" si="0"/>
        <v>54664</v>
      </c>
      <c r="G13" s="238">
        <f t="shared" si="1"/>
        <v>2.9160634118785229E-2</v>
      </c>
      <c r="H13" s="239">
        <f t="shared" si="2"/>
        <v>0.35271177143249716</v>
      </c>
    </row>
    <row r="14" spans="1:8">
      <c r="A14" s="234" t="s">
        <v>2763</v>
      </c>
      <c r="B14" s="235" t="s">
        <v>529</v>
      </c>
      <c r="C14" s="235" t="s">
        <v>28</v>
      </c>
      <c r="D14" s="236">
        <v>1</v>
      </c>
      <c r="E14" s="237">
        <v>54541.84</v>
      </c>
      <c r="F14" s="237">
        <f t="shared" si="0"/>
        <v>54541.84</v>
      </c>
      <c r="G14" s="238">
        <f t="shared" si="1"/>
        <v>2.9095467591199416E-2</v>
      </c>
      <c r="H14" s="239">
        <f t="shared" si="2"/>
        <v>0.38180723902369657</v>
      </c>
    </row>
    <row r="15" spans="1:8">
      <c r="A15" s="240" t="s">
        <v>184</v>
      </c>
      <c r="B15" s="241" t="s">
        <v>185</v>
      </c>
      <c r="C15" s="241" t="s">
        <v>47</v>
      </c>
      <c r="D15" s="242">
        <v>2938</v>
      </c>
      <c r="E15" s="243">
        <v>17.690000000000001</v>
      </c>
      <c r="F15" s="237">
        <f t="shared" si="0"/>
        <v>51973.22</v>
      </c>
      <c r="G15" s="238">
        <f t="shared" si="1"/>
        <v>2.7725231457543006E-2</v>
      </c>
      <c r="H15" s="239">
        <f t="shared" si="2"/>
        <v>0.40953247048123959</v>
      </c>
    </row>
    <row r="16" spans="1:8">
      <c r="A16" s="240" t="s">
        <v>310</v>
      </c>
      <c r="B16" s="241" t="s">
        <v>311</v>
      </c>
      <c r="C16" s="241" t="s">
        <v>282</v>
      </c>
      <c r="D16" s="242">
        <v>6942.5</v>
      </c>
      <c r="E16" s="243">
        <v>5.93</v>
      </c>
      <c r="F16" s="237">
        <f t="shared" si="0"/>
        <v>41169.025000000001</v>
      </c>
      <c r="G16" s="238">
        <f t="shared" si="1"/>
        <v>2.1961709261161314E-2</v>
      </c>
      <c r="H16" s="239">
        <f t="shared" si="2"/>
        <v>0.4314941797424009</v>
      </c>
    </row>
    <row r="17" spans="1:8">
      <c r="A17" s="244" t="s">
        <v>2765</v>
      </c>
      <c r="B17" s="245" t="s">
        <v>321</v>
      </c>
      <c r="C17" s="245" t="s">
        <v>19</v>
      </c>
      <c r="D17" s="246">
        <v>264.5</v>
      </c>
      <c r="E17" s="247">
        <v>145</v>
      </c>
      <c r="F17" s="237">
        <f t="shared" si="0"/>
        <v>38352.5</v>
      </c>
      <c r="G17" s="238">
        <f t="shared" si="1"/>
        <v>2.0459227645995729E-2</v>
      </c>
      <c r="H17" s="239">
        <f t="shared" si="2"/>
        <v>0.45195340738839662</v>
      </c>
    </row>
    <row r="18" spans="1:8">
      <c r="A18" s="240" t="s">
        <v>872</v>
      </c>
      <c r="B18" s="241" t="s">
        <v>873</v>
      </c>
      <c r="C18" s="241" t="s">
        <v>19</v>
      </c>
      <c r="D18" s="242">
        <v>850</v>
      </c>
      <c r="E18" s="243">
        <v>40.270000000000003</v>
      </c>
      <c r="F18" s="237">
        <f t="shared" si="0"/>
        <v>34229.5</v>
      </c>
      <c r="G18" s="238">
        <f t="shared" si="1"/>
        <v>1.8259803994748993E-2</v>
      </c>
      <c r="H18" s="239">
        <f t="shared" si="2"/>
        <v>0.47021321138314559</v>
      </c>
    </row>
    <row r="19" spans="1:8">
      <c r="A19" s="240" t="s">
        <v>176</v>
      </c>
      <c r="B19" s="241" t="s">
        <v>177</v>
      </c>
      <c r="C19" s="241" t="s">
        <v>47</v>
      </c>
      <c r="D19" s="242">
        <v>690</v>
      </c>
      <c r="E19" s="243">
        <v>47.63</v>
      </c>
      <c r="F19" s="237">
        <f t="shared" si="0"/>
        <v>32864.700000000004</v>
      </c>
      <c r="G19" s="238">
        <f t="shared" si="1"/>
        <v>1.7531748355840059E-2</v>
      </c>
      <c r="H19" s="239">
        <f t="shared" si="2"/>
        <v>0.48774495973898563</v>
      </c>
    </row>
    <row r="20" spans="1:8">
      <c r="A20" s="240" t="s">
        <v>20</v>
      </c>
      <c r="B20" s="241" t="s">
        <v>21</v>
      </c>
      <c r="C20" s="241" t="s">
        <v>19</v>
      </c>
      <c r="D20" s="242">
        <v>68</v>
      </c>
      <c r="E20" s="243">
        <v>356.56</v>
      </c>
      <c r="F20" s="237">
        <f t="shared" si="0"/>
        <v>24246.080000000002</v>
      </c>
      <c r="G20" s="238">
        <f t="shared" si="1"/>
        <v>1.2934126073737673E-2</v>
      </c>
      <c r="H20" s="239">
        <f t="shared" si="2"/>
        <v>0.50067908581272325</v>
      </c>
    </row>
    <row r="21" spans="1:8">
      <c r="A21" s="234" t="s">
        <v>2763</v>
      </c>
      <c r="B21" s="235" t="s">
        <v>256</v>
      </c>
      <c r="C21" s="235" t="s">
        <v>52</v>
      </c>
      <c r="D21" s="236">
        <v>72</v>
      </c>
      <c r="E21" s="237">
        <v>334.57</v>
      </c>
      <c r="F21" s="237">
        <f t="shared" si="0"/>
        <v>24089.040000000001</v>
      </c>
      <c r="G21" s="238">
        <f t="shared" si="1"/>
        <v>1.2850352731464622E-2</v>
      </c>
      <c r="H21" s="239">
        <f t="shared" si="2"/>
        <v>0.51352943854418787</v>
      </c>
    </row>
    <row r="22" spans="1:8">
      <c r="A22" s="244" t="s">
        <v>2647</v>
      </c>
      <c r="B22" s="245" t="s">
        <v>2645</v>
      </c>
      <c r="C22" s="245" t="s">
        <v>52</v>
      </c>
      <c r="D22" s="246">
        <v>240</v>
      </c>
      <c r="E22" s="247">
        <v>98.92</v>
      </c>
      <c r="F22" s="237">
        <f t="shared" si="0"/>
        <v>23740.799999999999</v>
      </c>
      <c r="G22" s="238">
        <f t="shared" si="1"/>
        <v>1.266458331785556E-2</v>
      </c>
      <c r="H22" s="239">
        <f t="shared" si="2"/>
        <v>0.52619402186204345</v>
      </c>
    </row>
    <row r="23" spans="1:8">
      <c r="A23" s="240" t="s">
        <v>22</v>
      </c>
      <c r="B23" s="241" t="s">
        <v>23</v>
      </c>
      <c r="C23" s="241" t="s">
        <v>19</v>
      </c>
      <c r="D23" s="242">
        <v>44</v>
      </c>
      <c r="E23" s="243">
        <v>526.07000000000005</v>
      </c>
      <c r="F23" s="237">
        <f t="shared" si="0"/>
        <v>23147.08</v>
      </c>
      <c r="G23" s="238">
        <f t="shared" si="1"/>
        <v>1.2347862044457984E-2</v>
      </c>
      <c r="H23" s="239">
        <f t="shared" si="2"/>
        <v>0.53854188390650148</v>
      </c>
    </row>
    <row r="24" spans="1:8">
      <c r="A24" s="234" t="s">
        <v>2763</v>
      </c>
      <c r="B24" s="235" t="s">
        <v>207</v>
      </c>
      <c r="C24" s="235" t="s">
        <v>28</v>
      </c>
      <c r="D24" s="236">
        <v>1</v>
      </c>
      <c r="E24" s="237">
        <v>22611.439999999999</v>
      </c>
      <c r="F24" s="237">
        <f t="shared" si="0"/>
        <v>22611.439999999999</v>
      </c>
      <c r="G24" s="238">
        <f t="shared" si="1"/>
        <v>1.2062123678085486E-2</v>
      </c>
      <c r="H24" s="239">
        <f t="shared" si="2"/>
        <v>0.55060400758458694</v>
      </c>
    </row>
    <row r="25" spans="1:8">
      <c r="A25" s="234" t="s">
        <v>2763</v>
      </c>
      <c r="B25" s="235" t="s">
        <v>908</v>
      </c>
      <c r="C25" s="235" t="s">
        <v>40</v>
      </c>
      <c r="D25" s="236">
        <v>1</v>
      </c>
      <c r="E25" s="237">
        <v>21994.55</v>
      </c>
      <c r="F25" s="237">
        <f t="shared" si="0"/>
        <v>21994.55</v>
      </c>
      <c r="G25" s="238">
        <f t="shared" si="1"/>
        <v>1.1733042315917746E-2</v>
      </c>
      <c r="H25" s="239">
        <f t="shared" si="2"/>
        <v>0.5623370499005047</v>
      </c>
    </row>
    <row r="26" spans="1:8">
      <c r="A26" s="234" t="s">
        <v>2763</v>
      </c>
      <c r="B26" s="235" t="s">
        <v>420</v>
      </c>
      <c r="C26" s="235" t="s">
        <v>28</v>
      </c>
      <c r="D26" s="236">
        <v>4</v>
      </c>
      <c r="E26" s="237">
        <v>5480</v>
      </c>
      <c r="F26" s="237">
        <f t="shared" si="0"/>
        <v>21920</v>
      </c>
      <c r="G26" s="238">
        <f t="shared" si="1"/>
        <v>1.1693273450237308E-2</v>
      </c>
      <c r="H26" s="239">
        <f t="shared" si="2"/>
        <v>0.574030323350742</v>
      </c>
    </row>
    <row r="27" spans="1:8">
      <c r="A27" s="244" t="s">
        <v>2766</v>
      </c>
      <c r="B27" s="245" t="s">
        <v>183</v>
      </c>
      <c r="C27" s="245" t="s">
        <v>47</v>
      </c>
      <c r="D27" s="246">
        <v>137</v>
      </c>
      <c r="E27" s="247">
        <v>155.97</v>
      </c>
      <c r="F27" s="237">
        <f t="shared" si="0"/>
        <v>21367.89</v>
      </c>
      <c r="G27" s="238">
        <f t="shared" si="1"/>
        <v>1.1398749125209455E-2</v>
      </c>
      <c r="H27" s="239">
        <f t="shared" si="2"/>
        <v>0.58542907247595144</v>
      </c>
    </row>
    <row r="28" spans="1:8">
      <c r="A28" s="240" t="s">
        <v>165</v>
      </c>
      <c r="B28" s="241" t="s">
        <v>166</v>
      </c>
      <c r="C28" s="241" t="s">
        <v>19</v>
      </c>
      <c r="D28" s="242">
        <v>1160</v>
      </c>
      <c r="E28" s="243">
        <v>17.059999999999999</v>
      </c>
      <c r="F28" s="237">
        <f t="shared" si="0"/>
        <v>19789.599999999999</v>
      </c>
      <c r="G28" s="238">
        <f t="shared" si="1"/>
        <v>1.0556806764179572E-2</v>
      </c>
      <c r="H28" s="239">
        <f t="shared" si="2"/>
        <v>0.59598587924013102</v>
      </c>
    </row>
    <row r="29" spans="1:8">
      <c r="A29" s="240" t="s">
        <v>178</v>
      </c>
      <c r="B29" s="241" t="s">
        <v>179</v>
      </c>
      <c r="C29" s="241" t="s">
        <v>47</v>
      </c>
      <c r="D29" s="242">
        <v>2263</v>
      </c>
      <c r="E29" s="243">
        <v>8.73</v>
      </c>
      <c r="F29" s="237">
        <f t="shared" si="0"/>
        <v>19755.990000000002</v>
      </c>
      <c r="G29" s="238">
        <f t="shared" si="1"/>
        <v>1.0538877433857381E-2</v>
      </c>
      <c r="H29" s="239">
        <f t="shared" si="2"/>
        <v>0.60652475667398842</v>
      </c>
    </row>
    <row r="30" spans="1:8">
      <c r="A30" s="240" t="s">
        <v>246</v>
      </c>
      <c r="B30" s="241" t="s">
        <v>247</v>
      </c>
      <c r="C30" s="241" t="s">
        <v>19</v>
      </c>
      <c r="D30" s="242">
        <v>6409</v>
      </c>
      <c r="E30" s="243">
        <v>3.01</v>
      </c>
      <c r="F30" s="237">
        <f t="shared" si="0"/>
        <v>19291.09</v>
      </c>
      <c r="G30" s="238">
        <f t="shared" si="1"/>
        <v>1.0290875480070185E-2</v>
      </c>
      <c r="H30" s="239">
        <f t="shared" si="2"/>
        <v>0.61681563215405866</v>
      </c>
    </row>
    <row r="31" spans="1:8">
      <c r="A31" s="240" t="s">
        <v>235</v>
      </c>
      <c r="B31" s="241" t="s">
        <v>236</v>
      </c>
      <c r="C31" s="241" t="s">
        <v>47</v>
      </c>
      <c r="D31" s="242">
        <v>28</v>
      </c>
      <c r="E31" s="243">
        <v>675.45</v>
      </c>
      <c r="F31" s="237">
        <f t="shared" si="0"/>
        <v>18912.600000000002</v>
      </c>
      <c r="G31" s="238">
        <f t="shared" si="1"/>
        <v>1.0088969135718892E-2</v>
      </c>
      <c r="H31" s="239">
        <f t="shared" si="2"/>
        <v>0.62690460128977754</v>
      </c>
    </row>
    <row r="32" spans="1:8">
      <c r="A32" s="244" t="s">
        <v>2767</v>
      </c>
      <c r="B32" s="245" t="s">
        <v>484</v>
      </c>
      <c r="C32" s="245" t="s">
        <v>47</v>
      </c>
      <c r="D32" s="246">
        <v>47</v>
      </c>
      <c r="E32" s="247">
        <v>400.36</v>
      </c>
      <c r="F32" s="237">
        <f t="shared" si="0"/>
        <v>18816.920000000002</v>
      </c>
      <c r="G32" s="238">
        <f t="shared" si="1"/>
        <v>1.0037928423870413E-2</v>
      </c>
      <c r="H32" s="239">
        <f t="shared" si="2"/>
        <v>0.63694252971364795</v>
      </c>
    </row>
    <row r="33" spans="1:8">
      <c r="A33" s="234" t="s">
        <v>2763</v>
      </c>
      <c r="B33" s="235" t="s">
        <v>116</v>
      </c>
      <c r="C33" s="235" t="s">
        <v>54</v>
      </c>
      <c r="D33" s="236">
        <v>9</v>
      </c>
      <c r="E33" s="237">
        <v>2034.63</v>
      </c>
      <c r="F33" s="237">
        <f t="shared" si="0"/>
        <v>18311.670000000002</v>
      </c>
      <c r="G33" s="238">
        <f t="shared" si="1"/>
        <v>9.768401671555977E-3</v>
      </c>
      <c r="H33" s="239">
        <f t="shared" si="2"/>
        <v>0.64671093138520397</v>
      </c>
    </row>
    <row r="34" spans="1:8">
      <c r="A34" s="240" t="s">
        <v>306</v>
      </c>
      <c r="B34" s="241" t="s">
        <v>307</v>
      </c>
      <c r="C34" s="241" t="s">
        <v>282</v>
      </c>
      <c r="D34" s="242">
        <v>2386.5</v>
      </c>
      <c r="E34" s="243">
        <v>7.67</v>
      </c>
      <c r="F34" s="237">
        <f t="shared" si="0"/>
        <v>18304.454999999998</v>
      </c>
      <c r="G34" s="238">
        <f t="shared" si="1"/>
        <v>9.7645528135293577E-3</v>
      </c>
      <c r="H34" s="239">
        <f t="shared" si="2"/>
        <v>0.65647548419873336</v>
      </c>
    </row>
    <row r="35" spans="1:8">
      <c r="A35" s="234" t="s">
        <v>2763</v>
      </c>
      <c r="B35" s="235" t="s">
        <v>414</v>
      </c>
      <c r="C35" s="235" t="s">
        <v>28</v>
      </c>
      <c r="D35" s="236">
        <v>4</v>
      </c>
      <c r="E35" s="237">
        <v>4528.88</v>
      </c>
      <c r="F35" s="237">
        <f t="shared" si="0"/>
        <v>18115.52</v>
      </c>
      <c r="G35" s="238">
        <f t="shared" si="1"/>
        <v>9.6637650115530549E-3</v>
      </c>
      <c r="H35" s="239">
        <f t="shared" si="2"/>
        <v>0.66613924921028644</v>
      </c>
    </row>
    <row r="36" spans="1:8">
      <c r="A36" s="234" t="s">
        <v>2763</v>
      </c>
      <c r="B36" s="235" t="s">
        <v>892</v>
      </c>
      <c r="C36" s="235" t="s">
        <v>52</v>
      </c>
      <c r="D36" s="236">
        <v>115</v>
      </c>
      <c r="E36" s="237">
        <v>154.65</v>
      </c>
      <c r="F36" s="237">
        <f t="shared" si="0"/>
        <v>17784.75</v>
      </c>
      <c r="G36" s="238">
        <f t="shared" si="1"/>
        <v>9.4873150088552894E-3</v>
      </c>
      <c r="H36" s="239">
        <f t="shared" si="2"/>
        <v>0.67562656421914169</v>
      </c>
    </row>
    <row r="37" spans="1:8">
      <c r="A37" s="240" t="s">
        <v>17</v>
      </c>
      <c r="B37" s="241" t="s">
        <v>18</v>
      </c>
      <c r="C37" s="241" t="s">
        <v>19</v>
      </c>
      <c r="D37" s="242">
        <v>31</v>
      </c>
      <c r="E37" s="243">
        <v>486.97</v>
      </c>
      <c r="F37" s="237">
        <f t="shared" si="0"/>
        <v>15096.070000000002</v>
      </c>
      <c r="G37" s="238">
        <f t="shared" si="1"/>
        <v>8.0530325973505439E-3</v>
      </c>
      <c r="H37" s="239">
        <f t="shared" si="2"/>
        <v>0.68367959681649226</v>
      </c>
    </row>
    <row r="38" spans="1:8">
      <c r="A38" s="240" t="s">
        <v>257</v>
      </c>
      <c r="B38" s="241" t="s">
        <v>258</v>
      </c>
      <c r="C38" s="241" t="s">
        <v>259</v>
      </c>
      <c r="D38" s="242">
        <v>38</v>
      </c>
      <c r="E38" s="243">
        <v>396.93</v>
      </c>
      <c r="F38" s="237">
        <f t="shared" si="0"/>
        <v>15083.34</v>
      </c>
      <c r="G38" s="238">
        <f t="shared" si="1"/>
        <v>8.0462417501324084E-3</v>
      </c>
      <c r="H38" s="239">
        <f t="shared" si="2"/>
        <v>0.69172583856662462</v>
      </c>
    </row>
    <row r="39" spans="1:8">
      <c r="A39" s="234" t="s">
        <v>2763</v>
      </c>
      <c r="B39" s="235" t="s">
        <v>364</v>
      </c>
      <c r="C39" s="235" t="s">
        <v>28</v>
      </c>
      <c r="D39" s="236">
        <v>2</v>
      </c>
      <c r="E39" s="237">
        <v>7433</v>
      </c>
      <c r="F39" s="237">
        <f t="shared" si="0"/>
        <v>14866</v>
      </c>
      <c r="G39" s="238">
        <f t="shared" si="1"/>
        <v>7.9303012368260872E-3</v>
      </c>
      <c r="H39" s="239">
        <f t="shared" si="2"/>
        <v>0.69965613980345065</v>
      </c>
    </row>
    <row r="40" spans="1:8">
      <c r="A40" s="234" t="s">
        <v>2763</v>
      </c>
      <c r="B40" s="235" t="s">
        <v>64</v>
      </c>
      <c r="C40" s="235" t="s">
        <v>47</v>
      </c>
      <c r="D40" s="236">
        <v>40</v>
      </c>
      <c r="E40" s="237">
        <v>354.02</v>
      </c>
      <c r="F40" s="237">
        <f t="shared" si="0"/>
        <v>14160.8</v>
      </c>
      <c r="G40" s="238">
        <f t="shared" si="1"/>
        <v>7.5541107059361526E-3</v>
      </c>
      <c r="H40" s="239">
        <f t="shared" si="2"/>
        <v>0.7072102505093868</v>
      </c>
    </row>
    <row r="41" spans="1:8">
      <c r="A41" s="240" t="s">
        <v>188</v>
      </c>
      <c r="B41" s="241" t="s">
        <v>189</v>
      </c>
      <c r="C41" s="241" t="s">
        <v>47</v>
      </c>
      <c r="D41" s="242">
        <v>4168</v>
      </c>
      <c r="E41" s="243">
        <v>3.33</v>
      </c>
      <c r="F41" s="237">
        <f t="shared" si="0"/>
        <v>13879.44</v>
      </c>
      <c r="G41" s="238">
        <f t="shared" si="1"/>
        <v>7.404018579204457E-3</v>
      </c>
      <c r="H41" s="239">
        <f t="shared" si="2"/>
        <v>0.71461426908859127</v>
      </c>
    </row>
    <row r="42" spans="1:8">
      <c r="A42" s="234" t="s">
        <v>2763</v>
      </c>
      <c r="B42" s="235" t="s">
        <v>631</v>
      </c>
      <c r="C42" s="235" t="s">
        <v>28</v>
      </c>
      <c r="D42" s="236">
        <v>1</v>
      </c>
      <c r="E42" s="237">
        <v>13700</v>
      </c>
      <c r="F42" s="237">
        <f t="shared" si="0"/>
        <v>13700</v>
      </c>
      <c r="G42" s="238">
        <f t="shared" si="1"/>
        <v>7.3082959063983178E-3</v>
      </c>
      <c r="H42" s="239">
        <f t="shared" si="2"/>
        <v>0.72192256499498964</v>
      </c>
    </row>
    <row r="43" spans="1:8">
      <c r="A43" s="240" t="s">
        <v>218</v>
      </c>
      <c r="B43" s="241" t="s">
        <v>219</v>
      </c>
      <c r="C43" s="241" t="s">
        <v>28</v>
      </c>
      <c r="D43" s="242">
        <v>47</v>
      </c>
      <c r="E43" s="243">
        <v>284.70999999999998</v>
      </c>
      <c r="F43" s="237">
        <f t="shared" si="0"/>
        <v>13381.369999999999</v>
      </c>
      <c r="G43" s="238">
        <f t="shared" si="1"/>
        <v>7.1383220140876823E-3</v>
      </c>
      <c r="H43" s="239">
        <f t="shared" si="2"/>
        <v>0.72906088700907734</v>
      </c>
    </row>
    <row r="44" spans="1:8">
      <c r="A44" s="240" t="s">
        <v>856</v>
      </c>
      <c r="B44" s="241" t="s">
        <v>857</v>
      </c>
      <c r="C44" s="241" t="s">
        <v>254</v>
      </c>
      <c r="D44" s="242">
        <v>126</v>
      </c>
      <c r="E44" s="243">
        <v>105.55</v>
      </c>
      <c r="F44" s="237">
        <f t="shared" si="0"/>
        <v>13299.3</v>
      </c>
      <c r="G44" s="238">
        <f t="shared" si="1"/>
        <v>7.0945415874425644E-3</v>
      </c>
      <c r="H44" s="239">
        <f t="shared" si="2"/>
        <v>0.73615542859651995</v>
      </c>
    </row>
    <row r="45" spans="1:8">
      <c r="A45" s="234" t="s">
        <v>2763</v>
      </c>
      <c r="B45" s="235" t="s">
        <v>385</v>
      </c>
      <c r="C45" s="235" t="s">
        <v>28</v>
      </c>
      <c r="D45" s="236">
        <v>31</v>
      </c>
      <c r="E45" s="237">
        <v>424.66</v>
      </c>
      <c r="F45" s="237">
        <f t="shared" si="0"/>
        <v>13164.460000000001</v>
      </c>
      <c r="G45" s="238">
        <f t="shared" si="1"/>
        <v>7.0226108852514159E-3</v>
      </c>
      <c r="H45" s="239">
        <f t="shared" si="2"/>
        <v>0.74317803948177141</v>
      </c>
    </row>
    <row r="46" spans="1:8">
      <c r="A46" s="240" t="s">
        <v>61</v>
      </c>
      <c r="B46" s="241" t="s">
        <v>62</v>
      </c>
      <c r="C46" s="241" t="s">
        <v>52</v>
      </c>
      <c r="D46" s="242">
        <v>400</v>
      </c>
      <c r="E46" s="243">
        <v>32.130000000000003</v>
      </c>
      <c r="F46" s="237">
        <f t="shared" si="0"/>
        <v>12852.000000000002</v>
      </c>
      <c r="G46" s="238">
        <f t="shared" si="1"/>
        <v>6.8559283933599408E-3</v>
      </c>
      <c r="H46" s="239">
        <f t="shared" si="2"/>
        <v>0.75003396787513132</v>
      </c>
    </row>
    <row r="47" spans="1:8">
      <c r="A47" s="240" t="s">
        <v>227</v>
      </c>
      <c r="B47" s="241" t="s">
        <v>228</v>
      </c>
      <c r="C47" s="241" t="s">
        <v>47</v>
      </c>
      <c r="D47" s="242">
        <v>69</v>
      </c>
      <c r="E47" s="243">
        <v>183.77</v>
      </c>
      <c r="F47" s="237">
        <f t="shared" si="0"/>
        <v>12680.130000000001</v>
      </c>
      <c r="G47" s="238">
        <f t="shared" si="1"/>
        <v>6.764243954131278E-3</v>
      </c>
      <c r="H47" s="239">
        <f t="shared" si="2"/>
        <v>0.75679821182926266</v>
      </c>
    </row>
    <row r="48" spans="1:8">
      <c r="A48" s="240" t="s">
        <v>194</v>
      </c>
      <c r="B48" s="241" t="s">
        <v>195</v>
      </c>
      <c r="C48" s="241" t="s">
        <v>47</v>
      </c>
      <c r="D48" s="242">
        <v>86.5</v>
      </c>
      <c r="E48" s="243">
        <v>140.26</v>
      </c>
      <c r="F48" s="237">
        <f t="shared" si="0"/>
        <v>12132.49</v>
      </c>
      <c r="G48" s="238">
        <f t="shared" si="1"/>
        <v>6.4721041606874835E-3</v>
      </c>
      <c r="H48" s="239">
        <f t="shared" si="2"/>
        <v>0.7632703159899501</v>
      </c>
    </row>
    <row r="49" spans="1:8">
      <c r="A49" s="240" t="s">
        <v>400</v>
      </c>
      <c r="B49" s="241" t="s">
        <v>401</v>
      </c>
      <c r="C49" s="241" t="s">
        <v>52</v>
      </c>
      <c r="D49" s="242">
        <v>216</v>
      </c>
      <c r="E49" s="243">
        <v>53.33</v>
      </c>
      <c r="F49" s="237">
        <f t="shared" si="0"/>
        <v>11519.279999999999</v>
      </c>
      <c r="G49" s="238">
        <f t="shared" si="1"/>
        <v>6.144985902821606E-3</v>
      </c>
      <c r="H49" s="239">
        <f t="shared" si="2"/>
        <v>0.76941530189277174</v>
      </c>
    </row>
    <row r="50" spans="1:8">
      <c r="A50" s="240" t="s">
        <v>376</v>
      </c>
      <c r="B50" s="241" t="s">
        <v>377</v>
      </c>
      <c r="C50" s="241" t="s">
        <v>52</v>
      </c>
      <c r="D50" s="242">
        <v>240</v>
      </c>
      <c r="E50" s="243">
        <v>41.76</v>
      </c>
      <c r="F50" s="237">
        <f t="shared" si="0"/>
        <v>10022.4</v>
      </c>
      <c r="G50" s="238">
        <f t="shared" si="1"/>
        <v>5.3464718899479194E-3</v>
      </c>
      <c r="H50" s="239">
        <f t="shared" si="2"/>
        <v>0.77476177378271971</v>
      </c>
    </row>
    <row r="51" spans="1:8">
      <c r="A51" s="240" t="s">
        <v>229</v>
      </c>
      <c r="B51" s="241" t="s">
        <v>230</v>
      </c>
      <c r="C51" s="241" t="s">
        <v>47</v>
      </c>
      <c r="D51" s="242">
        <v>69</v>
      </c>
      <c r="E51" s="243">
        <v>138.97999999999999</v>
      </c>
      <c r="F51" s="237">
        <f t="shared" si="0"/>
        <v>9589.619999999999</v>
      </c>
      <c r="G51" s="238">
        <f t="shared" si="1"/>
        <v>5.1156044226215638E-3</v>
      </c>
      <c r="H51" s="239">
        <f t="shared" si="2"/>
        <v>0.77987737820534131</v>
      </c>
    </row>
    <row r="52" spans="1:8">
      <c r="A52" s="240" t="s">
        <v>210</v>
      </c>
      <c r="B52" s="241" t="s">
        <v>211</v>
      </c>
      <c r="C52" s="241" t="s">
        <v>52</v>
      </c>
      <c r="D52" s="242">
        <v>2149</v>
      </c>
      <c r="E52" s="243">
        <v>4.43</v>
      </c>
      <c r="F52" s="237">
        <f t="shared" si="0"/>
        <v>9520.07</v>
      </c>
      <c r="G52" s="238">
        <f t="shared" si="1"/>
        <v>5.0785028182208343E-3</v>
      </c>
      <c r="H52" s="239">
        <f t="shared" si="2"/>
        <v>0.78495588102356217</v>
      </c>
    </row>
    <row r="53" spans="1:8">
      <c r="A53" s="240" t="s">
        <v>95</v>
      </c>
      <c r="B53" s="241" t="s">
        <v>96</v>
      </c>
      <c r="C53" s="241" t="s">
        <v>52</v>
      </c>
      <c r="D53" s="242">
        <v>400</v>
      </c>
      <c r="E53" s="243">
        <v>22.39</v>
      </c>
      <c r="F53" s="237">
        <f t="shared" si="0"/>
        <v>8956</v>
      </c>
      <c r="G53" s="238">
        <f t="shared" si="1"/>
        <v>4.7775984042119218E-3</v>
      </c>
      <c r="H53" s="239">
        <f t="shared" si="2"/>
        <v>0.78973347942777405</v>
      </c>
    </row>
    <row r="54" spans="1:8">
      <c r="A54" s="234" t="s">
        <v>2763</v>
      </c>
      <c r="B54" s="235" t="s">
        <v>2644</v>
      </c>
      <c r="C54" s="235" t="s">
        <v>54</v>
      </c>
      <c r="D54" s="236">
        <v>1</v>
      </c>
      <c r="E54" s="237">
        <v>8759.73</v>
      </c>
      <c r="F54" s="237">
        <f t="shared" si="0"/>
        <v>8759.73</v>
      </c>
      <c r="G54" s="238">
        <f t="shared" si="1"/>
        <v>4.6728977299382865E-3</v>
      </c>
      <c r="H54" s="239">
        <f t="shared" si="2"/>
        <v>0.79440637715771234</v>
      </c>
    </row>
    <row r="55" spans="1:8">
      <c r="A55" s="234" t="s">
        <v>2763</v>
      </c>
      <c r="B55" s="235" t="s">
        <v>492</v>
      </c>
      <c r="C55" s="235" t="s">
        <v>28</v>
      </c>
      <c r="D55" s="236">
        <v>2</v>
      </c>
      <c r="E55" s="237">
        <v>4341.3100000000004</v>
      </c>
      <c r="F55" s="237">
        <f t="shared" si="0"/>
        <v>8682.6200000000008</v>
      </c>
      <c r="G55" s="238">
        <f t="shared" si="1"/>
        <v>4.6317632264826396E-3</v>
      </c>
      <c r="H55" s="239">
        <f t="shared" si="2"/>
        <v>0.79903814038419496</v>
      </c>
    </row>
    <row r="56" spans="1:8">
      <c r="A56" s="240" t="s">
        <v>881</v>
      </c>
      <c r="B56" s="241" t="s">
        <v>882</v>
      </c>
      <c r="C56" s="241" t="s">
        <v>52</v>
      </c>
      <c r="D56" s="242">
        <v>253</v>
      </c>
      <c r="E56" s="243">
        <v>30.21</v>
      </c>
      <c r="F56" s="237">
        <f t="shared" si="0"/>
        <v>7643.13</v>
      </c>
      <c r="G56" s="238">
        <f t="shared" si="1"/>
        <v>4.0772449409540272E-3</v>
      </c>
      <c r="H56" s="239">
        <f t="shared" si="2"/>
        <v>0.80311538532514903</v>
      </c>
    </row>
    <row r="57" spans="1:8">
      <c r="A57" s="234" t="s">
        <v>2763</v>
      </c>
      <c r="B57" s="235" t="s">
        <v>2643</v>
      </c>
      <c r="C57" s="235" t="s">
        <v>54</v>
      </c>
      <c r="D57" s="236">
        <v>1</v>
      </c>
      <c r="E57" s="237">
        <v>7570.58</v>
      </c>
      <c r="F57" s="237">
        <f t="shared" si="0"/>
        <v>7570.58</v>
      </c>
      <c r="G57" s="238">
        <f t="shared" si="1"/>
        <v>4.0385429797854724E-3</v>
      </c>
      <c r="H57" s="239">
        <f t="shared" si="2"/>
        <v>0.80715392830493449</v>
      </c>
    </row>
    <row r="58" spans="1:8">
      <c r="A58" s="240" t="s">
        <v>879</v>
      </c>
      <c r="B58" s="241" t="s">
        <v>880</v>
      </c>
      <c r="C58" s="241" t="s">
        <v>52</v>
      </c>
      <c r="D58" s="242">
        <v>312</v>
      </c>
      <c r="E58" s="243">
        <v>24.09</v>
      </c>
      <c r="F58" s="237">
        <f t="shared" si="0"/>
        <v>7516.08</v>
      </c>
      <c r="G58" s="238">
        <f t="shared" si="1"/>
        <v>4.0094698318366619E-3</v>
      </c>
      <c r="H58" s="239">
        <f t="shared" si="2"/>
        <v>0.81116339813677119</v>
      </c>
    </row>
    <row r="59" spans="1:8">
      <c r="A59" s="240" t="s">
        <v>24</v>
      </c>
      <c r="B59" s="241" t="s">
        <v>25</v>
      </c>
      <c r="C59" s="241" t="s">
        <v>19</v>
      </c>
      <c r="D59" s="242">
        <v>25</v>
      </c>
      <c r="E59" s="243">
        <v>297.04000000000002</v>
      </c>
      <c r="F59" s="237">
        <f t="shared" si="0"/>
        <v>7426.0000000000009</v>
      </c>
      <c r="G59" s="238">
        <f t="shared" si="1"/>
        <v>3.9614164526214531E-3</v>
      </c>
      <c r="H59" s="239">
        <f t="shared" si="2"/>
        <v>0.81512481458939268</v>
      </c>
    </row>
    <row r="60" spans="1:8">
      <c r="A60" s="244" t="s">
        <v>2768</v>
      </c>
      <c r="B60" s="245" t="s">
        <v>297</v>
      </c>
      <c r="C60" s="245" t="s">
        <v>19</v>
      </c>
      <c r="D60" s="246">
        <v>63.5</v>
      </c>
      <c r="E60" s="247">
        <v>114.72</v>
      </c>
      <c r="F60" s="237">
        <f t="shared" si="0"/>
        <v>7284.72</v>
      </c>
      <c r="G60" s="238">
        <f t="shared" si="1"/>
        <v>3.8860503179020405E-3</v>
      </c>
      <c r="H60" s="239">
        <f t="shared" si="2"/>
        <v>0.81901086490729469</v>
      </c>
    </row>
    <row r="61" spans="1:8">
      <c r="A61" s="240" t="s">
        <v>509</v>
      </c>
      <c r="B61" s="241" t="s">
        <v>510</v>
      </c>
      <c r="C61" s="241" t="s">
        <v>47</v>
      </c>
      <c r="D61" s="242">
        <v>54</v>
      </c>
      <c r="E61" s="243">
        <v>133.59</v>
      </c>
      <c r="F61" s="237">
        <f t="shared" si="0"/>
        <v>7213.8600000000006</v>
      </c>
      <c r="G61" s="238">
        <f t="shared" si="1"/>
        <v>3.8482498910460271E-3</v>
      </c>
      <c r="H61" s="239">
        <f t="shared" si="2"/>
        <v>0.82285911479834073</v>
      </c>
    </row>
    <row r="62" spans="1:8">
      <c r="A62" s="234" t="s">
        <v>2763</v>
      </c>
      <c r="B62" s="235" t="s">
        <v>888</v>
      </c>
      <c r="C62" s="235" t="s">
        <v>52</v>
      </c>
      <c r="D62" s="236">
        <v>154</v>
      </c>
      <c r="E62" s="237">
        <v>46.51</v>
      </c>
      <c r="F62" s="237">
        <f t="shared" si="0"/>
        <v>7162.54</v>
      </c>
      <c r="G62" s="238">
        <f t="shared" si="1"/>
        <v>3.8208731212711097E-3</v>
      </c>
      <c r="H62" s="239">
        <f t="shared" si="2"/>
        <v>0.82667998791961184</v>
      </c>
    </row>
    <row r="63" spans="1:8">
      <c r="A63" s="240" t="s">
        <v>93</v>
      </c>
      <c r="B63" s="241" t="s">
        <v>94</v>
      </c>
      <c r="C63" s="241" t="s">
        <v>52</v>
      </c>
      <c r="D63" s="242">
        <v>400</v>
      </c>
      <c r="E63" s="243">
        <v>16.079999999999998</v>
      </c>
      <c r="F63" s="237">
        <f t="shared" si="0"/>
        <v>6431.9999999999991</v>
      </c>
      <c r="G63" s="238">
        <f t="shared" si="1"/>
        <v>3.4311649102156182E-3</v>
      </c>
      <c r="H63" s="239">
        <f t="shared" si="2"/>
        <v>0.8301111528298275</v>
      </c>
    </row>
    <row r="64" spans="1:8">
      <c r="A64" s="234" t="s">
        <v>2763</v>
      </c>
      <c r="B64" s="235" t="s">
        <v>422</v>
      </c>
      <c r="C64" s="235" t="s">
        <v>28</v>
      </c>
      <c r="D64" s="236">
        <v>1</v>
      </c>
      <c r="E64" s="237">
        <v>6261.9</v>
      </c>
      <c r="F64" s="237">
        <f t="shared" si="0"/>
        <v>6261.9</v>
      </c>
      <c r="G64" s="238">
        <f t="shared" si="1"/>
        <v>3.3404246814799725E-3</v>
      </c>
      <c r="H64" s="239">
        <f t="shared" si="2"/>
        <v>0.8334515775113075</v>
      </c>
    </row>
    <row r="65" spans="1:8">
      <c r="A65" s="240" t="s">
        <v>689</v>
      </c>
      <c r="B65" s="241" t="s">
        <v>690</v>
      </c>
      <c r="C65" s="241" t="s">
        <v>19</v>
      </c>
      <c r="D65" s="242">
        <v>199</v>
      </c>
      <c r="E65" s="243">
        <v>31.21</v>
      </c>
      <c r="F65" s="237">
        <f t="shared" si="0"/>
        <v>6210.79</v>
      </c>
      <c r="G65" s="238">
        <f t="shared" si="1"/>
        <v>3.3131599366788035E-3</v>
      </c>
      <c r="H65" s="239">
        <f t="shared" si="2"/>
        <v>0.8367647374479863</v>
      </c>
    </row>
    <row r="66" spans="1:8">
      <c r="A66" s="234" t="s">
        <v>2763</v>
      </c>
      <c r="B66" s="235" t="s">
        <v>2662</v>
      </c>
      <c r="C66" s="235" t="s">
        <v>54</v>
      </c>
      <c r="D66" s="236">
        <v>1</v>
      </c>
      <c r="E66" s="237">
        <v>5938.87</v>
      </c>
      <c r="F66" s="237">
        <f t="shared" si="0"/>
        <v>5938.87</v>
      </c>
      <c r="G66" s="238">
        <f t="shared" si="1"/>
        <v>3.1681035992431952E-3</v>
      </c>
      <c r="H66" s="239">
        <f t="shared" si="2"/>
        <v>0.83993284104722954</v>
      </c>
    </row>
    <row r="67" spans="1:8">
      <c r="A67" s="234" t="s">
        <v>2763</v>
      </c>
      <c r="B67" s="235" t="s">
        <v>344</v>
      </c>
      <c r="C67" s="235" t="s">
        <v>28</v>
      </c>
      <c r="D67" s="236">
        <v>8</v>
      </c>
      <c r="E67" s="237">
        <v>659.32</v>
      </c>
      <c r="F67" s="237">
        <f t="shared" si="0"/>
        <v>5274.56</v>
      </c>
      <c r="G67" s="238">
        <f t="shared" si="1"/>
        <v>2.813725931098709E-3</v>
      </c>
      <c r="H67" s="239">
        <f t="shared" si="2"/>
        <v>0.84274656697832828</v>
      </c>
    </row>
    <row r="68" spans="1:8">
      <c r="A68" s="244" t="s">
        <v>2769</v>
      </c>
      <c r="B68" s="245" t="s">
        <v>203</v>
      </c>
      <c r="C68" s="245" t="s">
        <v>52</v>
      </c>
      <c r="D68" s="246">
        <v>21</v>
      </c>
      <c r="E68" s="247">
        <v>244.52</v>
      </c>
      <c r="F68" s="237">
        <f t="shared" si="0"/>
        <v>5134.92</v>
      </c>
      <c r="G68" s="238">
        <f t="shared" si="1"/>
        <v>2.7392346580790402E-3</v>
      </c>
      <c r="H68" s="239">
        <f t="shared" si="2"/>
        <v>0.8454858016364073</v>
      </c>
    </row>
    <row r="69" spans="1:8">
      <c r="A69" s="240" t="s">
        <v>876</v>
      </c>
      <c r="B69" s="241" t="s">
        <v>877</v>
      </c>
      <c r="C69" s="241" t="s">
        <v>19</v>
      </c>
      <c r="D69" s="242">
        <v>6</v>
      </c>
      <c r="E69" s="243">
        <v>846.63</v>
      </c>
      <c r="F69" s="237">
        <f t="shared" si="0"/>
        <v>5079.78</v>
      </c>
      <c r="G69" s="238">
        <f t="shared" si="1"/>
        <v>2.7098201006864266E-3</v>
      </c>
      <c r="H69" s="239">
        <f t="shared" si="2"/>
        <v>0.84819562173709373</v>
      </c>
    </row>
    <row r="70" spans="1:8">
      <c r="A70" s="240" t="s">
        <v>701</v>
      </c>
      <c r="B70" s="241" t="s">
        <v>702</v>
      </c>
      <c r="C70" s="241" t="s">
        <v>19</v>
      </c>
      <c r="D70" s="242">
        <v>199</v>
      </c>
      <c r="E70" s="243">
        <v>24.61</v>
      </c>
      <c r="F70" s="237">
        <f t="shared" ref="F70:F133" si="3">D70*E70</f>
        <v>4897.3900000000003</v>
      </c>
      <c r="G70" s="238">
        <f t="shared" ref="G70:G133" si="4">F70/$F$2</f>
        <v>2.6125237437252596E-3</v>
      </c>
      <c r="H70" s="239">
        <f t="shared" si="2"/>
        <v>0.85080814548081896</v>
      </c>
    </row>
    <row r="71" spans="1:8">
      <c r="A71" s="234" t="s">
        <v>2763</v>
      </c>
      <c r="B71" s="235" t="s">
        <v>863</v>
      </c>
      <c r="C71" s="235" t="s">
        <v>28</v>
      </c>
      <c r="D71" s="236">
        <v>4</v>
      </c>
      <c r="E71" s="237">
        <v>1203.72</v>
      </c>
      <c r="F71" s="237">
        <f t="shared" si="3"/>
        <v>4814.88</v>
      </c>
      <c r="G71" s="238">
        <f t="shared" si="4"/>
        <v>2.568508598087528E-3</v>
      </c>
      <c r="H71" s="239">
        <f t="shared" si="2"/>
        <v>0.8533766540789065</v>
      </c>
    </row>
    <row r="72" spans="1:8">
      <c r="A72" s="240" t="s">
        <v>244</v>
      </c>
      <c r="B72" s="241" t="s">
        <v>245</v>
      </c>
      <c r="C72" s="241" t="s">
        <v>52</v>
      </c>
      <c r="D72" s="242">
        <v>2573</v>
      </c>
      <c r="E72" s="243">
        <v>1.86</v>
      </c>
      <c r="F72" s="237">
        <f t="shared" si="3"/>
        <v>4785.7800000000007</v>
      </c>
      <c r="G72" s="238">
        <f t="shared" si="4"/>
        <v>2.5529851374396311E-3</v>
      </c>
      <c r="H72" s="239">
        <f t="shared" si="2"/>
        <v>0.85592963921634613</v>
      </c>
    </row>
    <row r="73" spans="1:8">
      <c r="A73" s="234" t="s">
        <v>2763</v>
      </c>
      <c r="B73" s="235" t="s">
        <v>383</v>
      </c>
      <c r="C73" s="235" t="s">
        <v>28</v>
      </c>
      <c r="D73" s="236">
        <v>4</v>
      </c>
      <c r="E73" s="237">
        <v>1140.52</v>
      </c>
      <c r="F73" s="237">
        <f t="shared" si="3"/>
        <v>4562.08</v>
      </c>
      <c r="G73" s="238">
        <f t="shared" si="4"/>
        <v>2.4336518677855207E-3</v>
      </c>
      <c r="H73" s="239">
        <f t="shared" ref="H73:H136" si="5">G73+H72</f>
        <v>0.85836329108413167</v>
      </c>
    </row>
    <row r="74" spans="1:8">
      <c r="A74" s="240" t="s">
        <v>271</v>
      </c>
      <c r="B74" s="241" t="s">
        <v>272</v>
      </c>
      <c r="C74" s="241" t="s">
        <v>47</v>
      </c>
      <c r="D74" s="242">
        <v>1367</v>
      </c>
      <c r="E74" s="243">
        <v>3.32</v>
      </c>
      <c r="F74" s="237">
        <f t="shared" si="3"/>
        <v>4538.4399999999996</v>
      </c>
      <c r="G74" s="238">
        <f t="shared" si="4"/>
        <v>2.4210410564550638E-3</v>
      </c>
      <c r="H74" s="239">
        <f t="shared" si="5"/>
        <v>0.86078433214058669</v>
      </c>
    </row>
    <row r="75" spans="1:8">
      <c r="A75" s="240" t="s">
        <v>89</v>
      </c>
      <c r="B75" s="241" t="s">
        <v>90</v>
      </c>
      <c r="C75" s="241" t="s">
        <v>52</v>
      </c>
      <c r="D75" s="242">
        <v>600</v>
      </c>
      <c r="E75" s="243">
        <v>7.39</v>
      </c>
      <c r="F75" s="237">
        <f t="shared" si="3"/>
        <v>4434</v>
      </c>
      <c r="G75" s="238">
        <f t="shared" si="4"/>
        <v>2.3653273028445359E-3</v>
      </c>
      <c r="H75" s="239">
        <f t="shared" si="5"/>
        <v>0.86314965944343125</v>
      </c>
    </row>
    <row r="76" spans="1:8">
      <c r="A76" s="234" t="s">
        <v>2763</v>
      </c>
      <c r="B76" s="235" t="s">
        <v>458</v>
      </c>
      <c r="C76" s="235" t="s">
        <v>28</v>
      </c>
      <c r="D76" s="236">
        <v>14</v>
      </c>
      <c r="E76" s="237">
        <v>308.56</v>
      </c>
      <c r="F76" s="237">
        <f t="shared" si="3"/>
        <v>4319.84</v>
      </c>
      <c r="G76" s="238">
        <f t="shared" si="4"/>
        <v>2.3044283933062559E-3</v>
      </c>
      <c r="H76" s="239">
        <f t="shared" si="5"/>
        <v>0.8654540878367375</v>
      </c>
    </row>
    <row r="77" spans="1:8">
      <c r="A77" s="240" t="s">
        <v>711</v>
      </c>
      <c r="B77" s="241" t="s">
        <v>712</v>
      </c>
      <c r="C77" s="241" t="s">
        <v>19</v>
      </c>
      <c r="D77" s="242">
        <v>86</v>
      </c>
      <c r="E77" s="243">
        <v>49.51</v>
      </c>
      <c r="F77" s="237">
        <f t="shared" si="3"/>
        <v>4257.8599999999997</v>
      </c>
      <c r="G77" s="238">
        <f t="shared" si="4"/>
        <v>2.2713650224830029E-3</v>
      </c>
      <c r="H77" s="239">
        <f t="shared" si="5"/>
        <v>0.86772545285922054</v>
      </c>
    </row>
    <row r="78" spans="1:8">
      <c r="A78" s="234" t="s">
        <v>2763</v>
      </c>
      <c r="B78" s="235" t="s">
        <v>890</v>
      </c>
      <c r="C78" s="235" t="s">
        <v>28</v>
      </c>
      <c r="D78" s="236">
        <v>1</v>
      </c>
      <c r="E78" s="237">
        <v>4190.3599999999997</v>
      </c>
      <c r="F78" s="237">
        <f t="shared" si="3"/>
        <v>4190.3599999999997</v>
      </c>
      <c r="G78" s="238">
        <f t="shared" si="4"/>
        <v>2.2353569952069528E-3</v>
      </c>
      <c r="H78" s="239">
        <f t="shared" si="5"/>
        <v>0.86996080985442747</v>
      </c>
    </row>
    <row r="79" spans="1:8">
      <c r="A79" s="240" t="s">
        <v>308</v>
      </c>
      <c r="B79" s="241" t="s">
        <v>309</v>
      </c>
      <c r="C79" s="241" t="s">
        <v>282</v>
      </c>
      <c r="D79" s="242">
        <v>571</v>
      </c>
      <c r="E79" s="243">
        <v>7.33</v>
      </c>
      <c r="F79" s="237">
        <f t="shared" si="3"/>
        <v>4185.43</v>
      </c>
      <c r="G79" s="238">
        <f t="shared" si="4"/>
        <v>2.2327270755851613E-3</v>
      </c>
      <c r="H79" s="239">
        <f t="shared" si="5"/>
        <v>0.87219353693001267</v>
      </c>
    </row>
    <row r="80" spans="1:8">
      <c r="A80" s="240" t="s">
        <v>302</v>
      </c>
      <c r="B80" s="241" t="s">
        <v>303</v>
      </c>
      <c r="C80" s="241" t="s">
        <v>47</v>
      </c>
      <c r="D80" s="242">
        <v>14.5</v>
      </c>
      <c r="E80" s="243">
        <v>284.3</v>
      </c>
      <c r="F80" s="237">
        <f t="shared" si="3"/>
        <v>4122.3500000000004</v>
      </c>
      <c r="G80" s="238">
        <f t="shared" si="4"/>
        <v>2.1990769072803727E-3</v>
      </c>
      <c r="H80" s="239">
        <f t="shared" si="5"/>
        <v>0.87439261383729305</v>
      </c>
    </row>
    <row r="81" spans="1:8">
      <c r="A81" s="234" t="s">
        <v>2763</v>
      </c>
      <c r="B81" s="235" t="s">
        <v>387</v>
      </c>
      <c r="C81" s="235" t="s">
        <v>28</v>
      </c>
      <c r="D81" s="236">
        <v>1</v>
      </c>
      <c r="E81" s="237">
        <v>4109.08</v>
      </c>
      <c r="F81" s="237">
        <f t="shared" si="3"/>
        <v>4109.08</v>
      </c>
      <c r="G81" s="238">
        <f t="shared" si="4"/>
        <v>2.191997995844029E-3</v>
      </c>
      <c r="H81" s="239">
        <f t="shared" si="5"/>
        <v>0.87658461183313707</v>
      </c>
    </row>
    <row r="82" spans="1:8">
      <c r="A82" s="240" t="s">
        <v>619</v>
      </c>
      <c r="B82" s="241" t="s">
        <v>620</v>
      </c>
      <c r="C82" s="241" t="s">
        <v>47</v>
      </c>
      <c r="D82" s="242">
        <v>16</v>
      </c>
      <c r="E82" s="243">
        <v>252.33</v>
      </c>
      <c r="F82" s="237">
        <f t="shared" si="3"/>
        <v>4037.28</v>
      </c>
      <c r="G82" s="238">
        <f t="shared" si="4"/>
        <v>2.1536961238674307E-3</v>
      </c>
      <c r="H82" s="239">
        <f t="shared" si="5"/>
        <v>0.87873830795700447</v>
      </c>
    </row>
    <row r="83" spans="1:8">
      <c r="A83" s="240" t="s">
        <v>192</v>
      </c>
      <c r="B83" s="241" t="s">
        <v>193</v>
      </c>
      <c r="C83" s="241" t="s">
        <v>47</v>
      </c>
      <c r="D83" s="242">
        <v>1511</v>
      </c>
      <c r="E83" s="243">
        <v>2.63</v>
      </c>
      <c r="F83" s="237">
        <f t="shared" si="3"/>
        <v>3973.93</v>
      </c>
      <c r="G83" s="238">
        <f t="shared" si="4"/>
        <v>2.1199019234535376E-3</v>
      </c>
      <c r="H83" s="239">
        <f t="shared" si="5"/>
        <v>0.88085820988045804</v>
      </c>
    </row>
    <row r="84" spans="1:8">
      <c r="A84" s="240" t="s">
        <v>280</v>
      </c>
      <c r="B84" s="241" t="s">
        <v>281</v>
      </c>
      <c r="C84" s="241" t="s">
        <v>282</v>
      </c>
      <c r="D84" s="242">
        <v>2917</v>
      </c>
      <c r="E84" s="243">
        <v>1.35</v>
      </c>
      <c r="F84" s="237">
        <f t="shared" si="3"/>
        <v>3937.9500000000003</v>
      </c>
      <c r="G84" s="238">
        <f t="shared" si="4"/>
        <v>2.1007083112847633E-3</v>
      </c>
      <c r="H84" s="239">
        <f t="shared" si="5"/>
        <v>0.88295891819174277</v>
      </c>
    </row>
    <row r="85" spans="1:8">
      <c r="A85" s="240" t="s">
        <v>186</v>
      </c>
      <c r="B85" s="241" t="s">
        <v>187</v>
      </c>
      <c r="C85" s="241" t="s">
        <v>47</v>
      </c>
      <c r="D85" s="242">
        <v>2713.5</v>
      </c>
      <c r="E85" s="243">
        <v>1.45</v>
      </c>
      <c r="F85" s="237">
        <f t="shared" si="3"/>
        <v>3934.5749999999998</v>
      </c>
      <c r="G85" s="238">
        <f t="shared" si="4"/>
        <v>2.0989079099209603E-3</v>
      </c>
      <c r="H85" s="239">
        <f t="shared" si="5"/>
        <v>0.88505782610166372</v>
      </c>
    </row>
    <row r="86" spans="1:8">
      <c r="A86" s="240" t="s">
        <v>291</v>
      </c>
      <c r="B86" s="241" t="s">
        <v>292</v>
      </c>
      <c r="C86" s="241" t="s">
        <v>19</v>
      </c>
      <c r="D86" s="242">
        <v>35.5</v>
      </c>
      <c r="E86" s="243">
        <v>110.56</v>
      </c>
      <c r="F86" s="237">
        <f t="shared" si="3"/>
        <v>3924.88</v>
      </c>
      <c r="G86" s="238">
        <f t="shared" si="4"/>
        <v>2.0937360902996078E-3</v>
      </c>
      <c r="H86" s="239">
        <f t="shared" si="5"/>
        <v>0.88715156219196334</v>
      </c>
    </row>
    <row r="87" spans="1:8">
      <c r="A87" s="234" t="s">
        <v>2763</v>
      </c>
      <c r="B87" s="235" t="s">
        <v>416</v>
      </c>
      <c r="C87" s="235" t="s">
        <v>28</v>
      </c>
      <c r="D87" s="236">
        <v>2</v>
      </c>
      <c r="E87" s="237">
        <v>1934.78</v>
      </c>
      <c r="F87" s="237">
        <f t="shared" si="3"/>
        <v>3869.56</v>
      </c>
      <c r="G87" s="238">
        <f t="shared" si="4"/>
        <v>2.0642255115009252E-3</v>
      </c>
      <c r="H87" s="239">
        <f t="shared" si="5"/>
        <v>0.88921578770346421</v>
      </c>
    </row>
    <row r="88" spans="1:8">
      <c r="A88" s="234" t="s">
        <v>2763</v>
      </c>
      <c r="B88" s="235" t="s">
        <v>153</v>
      </c>
      <c r="C88" s="235" t="s">
        <v>28</v>
      </c>
      <c r="D88" s="236">
        <v>1</v>
      </c>
      <c r="E88" s="237">
        <v>3846.44</v>
      </c>
      <c r="F88" s="237">
        <f t="shared" si="3"/>
        <v>3846.44</v>
      </c>
      <c r="G88" s="238">
        <f t="shared" si="4"/>
        <v>2.0518920953435582E-3</v>
      </c>
      <c r="H88" s="239">
        <f t="shared" si="5"/>
        <v>0.89126767979880772</v>
      </c>
    </row>
    <row r="89" spans="1:8">
      <c r="A89" s="240" t="s">
        <v>897</v>
      </c>
      <c r="B89" s="241" t="s">
        <v>898</v>
      </c>
      <c r="C89" s="241" t="s">
        <v>19</v>
      </c>
      <c r="D89" s="242">
        <v>405</v>
      </c>
      <c r="E89" s="243">
        <v>9.43</v>
      </c>
      <c r="F89" s="237">
        <f t="shared" si="3"/>
        <v>3819.15</v>
      </c>
      <c r="G89" s="238">
        <f t="shared" si="4"/>
        <v>2.0373341832789151E-3</v>
      </c>
      <c r="H89" s="239">
        <f t="shared" si="5"/>
        <v>0.89330501398208662</v>
      </c>
    </row>
    <row r="90" spans="1:8">
      <c r="A90" s="240" t="s">
        <v>119</v>
      </c>
      <c r="B90" s="241" t="s">
        <v>120</v>
      </c>
      <c r="C90" s="241" t="s">
        <v>28</v>
      </c>
      <c r="D90" s="242">
        <v>19</v>
      </c>
      <c r="E90" s="243">
        <v>198.21</v>
      </c>
      <c r="F90" s="237">
        <f t="shared" si="3"/>
        <v>3765.9900000000002</v>
      </c>
      <c r="G90" s="238">
        <f t="shared" si="4"/>
        <v>2.0089758613530658E-3</v>
      </c>
      <c r="H90" s="239">
        <f t="shared" si="5"/>
        <v>0.89531398984343968</v>
      </c>
    </row>
    <row r="91" spans="1:8">
      <c r="A91" s="240" t="s">
        <v>87</v>
      </c>
      <c r="B91" s="241" t="s">
        <v>88</v>
      </c>
      <c r="C91" s="241" t="s">
        <v>52</v>
      </c>
      <c r="D91" s="242">
        <v>1000</v>
      </c>
      <c r="E91" s="243">
        <v>3.53</v>
      </c>
      <c r="F91" s="237">
        <f t="shared" si="3"/>
        <v>3530</v>
      </c>
      <c r="G91" s="238">
        <f t="shared" si="4"/>
        <v>1.8830864634734352E-3</v>
      </c>
      <c r="H91" s="239">
        <f t="shared" si="5"/>
        <v>0.89719707630691314</v>
      </c>
    </row>
    <row r="92" spans="1:8">
      <c r="A92" s="234" t="s">
        <v>2763</v>
      </c>
      <c r="B92" s="235" t="s">
        <v>2661</v>
      </c>
      <c r="C92" s="235" t="s">
        <v>54</v>
      </c>
      <c r="D92" s="236">
        <v>1</v>
      </c>
      <c r="E92" s="237">
        <v>3492.3</v>
      </c>
      <c r="F92" s="237">
        <f t="shared" si="3"/>
        <v>3492.3</v>
      </c>
      <c r="G92" s="238">
        <f t="shared" si="4"/>
        <v>1.8629753134244414E-3</v>
      </c>
      <c r="H92" s="239">
        <f t="shared" si="5"/>
        <v>0.89906005162033753</v>
      </c>
    </row>
    <row r="93" spans="1:8">
      <c r="A93" s="240" t="s">
        <v>225</v>
      </c>
      <c r="B93" s="241" t="s">
        <v>226</v>
      </c>
      <c r="C93" s="241" t="s">
        <v>47</v>
      </c>
      <c r="D93" s="242">
        <v>34</v>
      </c>
      <c r="E93" s="243">
        <v>97.22</v>
      </c>
      <c r="F93" s="237">
        <f t="shared" si="3"/>
        <v>3305.48</v>
      </c>
      <c r="G93" s="238">
        <f t="shared" si="4"/>
        <v>1.7633157629694533E-3</v>
      </c>
      <c r="H93" s="239">
        <f t="shared" si="5"/>
        <v>0.90082336738330704</v>
      </c>
    </row>
    <row r="94" spans="1:8">
      <c r="A94" s="240" t="s">
        <v>699</v>
      </c>
      <c r="B94" s="241" t="s">
        <v>700</v>
      </c>
      <c r="C94" s="241" t="s">
        <v>19</v>
      </c>
      <c r="D94" s="242">
        <v>47.5</v>
      </c>
      <c r="E94" s="243">
        <v>67.209999999999994</v>
      </c>
      <c r="F94" s="237">
        <f t="shared" si="3"/>
        <v>3192.4749999999999</v>
      </c>
      <c r="G94" s="238">
        <f t="shared" si="4"/>
        <v>1.7030329907867859E-3</v>
      </c>
      <c r="H94" s="239">
        <f t="shared" si="5"/>
        <v>0.90252640037409382</v>
      </c>
    </row>
    <row r="95" spans="1:8">
      <c r="A95" s="240" t="s">
        <v>216</v>
      </c>
      <c r="B95" s="241" t="s">
        <v>217</v>
      </c>
      <c r="C95" s="241" t="s">
        <v>28</v>
      </c>
      <c r="D95" s="242">
        <v>49</v>
      </c>
      <c r="E95" s="243">
        <v>65.06</v>
      </c>
      <c r="F95" s="237">
        <f t="shared" si="3"/>
        <v>3187.94</v>
      </c>
      <c r="G95" s="238">
        <f t="shared" si="4"/>
        <v>1.7006137848060913E-3</v>
      </c>
      <c r="H95" s="239">
        <f t="shared" si="5"/>
        <v>0.90422701415889994</v>
      </c>
    </row>
    <row r="96" spans="1:8">
      <c r="A96" s="240" t="s">
        <v>534</v>
      </c>
      <c r="B96" s="241" t="s">
        <v>535</v>
      </c>
      <c r="C96" s="241" t="s">
        <v>254</v>
      </c>
      <c r="D96" s="242">
        <v>108</v>
      </c>
      <c r="E96" s="243">
        <v>29.47</v>
      </c>
      <c r="F96" s="237">
        <f t="shared" si="3"/>
        <v>3182.7599999999998</v>
      </c>
      <c r="G96" s="238">
        <f t="shared" si="4"/>
        <v>1.6978505021203144E-3</v>
      </c>
      <c r="H96" s="239">
        <f t="shared" si="5"/>
        <v>0.90592486466102029</v>
      </c>
    </row>
    <row r="97" spans="1:8">
      <c r="A97" s="234" t="s">
        <v>2763</v>
      </c>
      <c r="B97" s="235" t="s">
        <v>428</v>
      </c>
      <c r="C97" s="235" t="s">
        <v>28</v>
      </c>
      <c r="D97" s="236">
        <v>240</v>
      </c>
      <c r="E97" s="237">
        <v>12.72</v>
      </c>
      <c r="F97" s="237">
        <f t="shared" si="3"/>
        <v>3052.8</v>
      </c>
      <c r="G97" s="238">
        <f t="shared" si="4"/>
        <v>1.6285230469381595E-3</v>
      </c>
      <c r="H97" s="239">
        <f t="shared" si="5"/>
        <v>0.90755338770795846</v>
      </c>
    </row>
    <row r="98" spans="1:8">
      <c r="A98" s="234" t="s">
        <v>2763</v>
      </c>
      <c r="B98" s="235" t="s">
        <v>342</v>
      </c>
      <c r="C98" s="235" t="s">
        <v>28</v>
      </c>
      <c r="D98" s="236">
        <v>2</v>
      </c>
      <c r="E98" s="237">
        <v>1500</v>
      </c>
      <c r="F98" s="237">
        <f t="shared" si="3"/>
        <v>3000</v>
      </c>
      <c r="G98" s="238">
        <f t="shared" si="4"/>
        <v>1.600356767824449E-3</v>
      </c>
      <c r="H98" s="239">
        <f t="shared" si="5"/>
        <v>0.9091537444757829</v>
      </c>
    </row>
    <row r="99" spans="1:8">
      <c r="A99" s="244" t="s">
        <v>2770</v>
      </c>
      <c r="B99" s="245" t="s">
        <v>32</v>
      </c>
      <c r="C99" s="245" t="s">
        <v>33</v>
      </c>
      <c r="D99" s="246">
        <v>400</v>
      </c>
      <c r="E99" s="247">
        <v>7.5</v>
      </c>
      <c r="F99" s="237">
        <f t="shared" si="3"/>
        <v>3000</v>
      </c>
      <c r="G99" s="238">
        <f t="shared" si="4"/>
        <v>1.600356767824449E-3</v>
      </c>
      <c r="H99" s="239">
        <f t="shared" si="5"/>
        <v>0.91075410124360734</v>
      </c>
    </row>
    <row r="100" spans="1:8">
      <c r="A100" s="234" t="s">
        <v>2763</v>
      </c>
      <c r="B100" s="235" t="s">
        <v>440</v>
      </c>
      <c r="C100" s="235" t="s">
        <v>28</v>
      </c>
      <c r="D100" s="236">
        <v>3</v>
      </c>
      <c r="E100" s="237">
        <v>962.48</v>
      </c>
      <c r="F100" s="237">
        <f t="shared" si="3"/>
        <v>2887.44</v>
      </c>
      <c r="G100" s="238">
        <f t="shared" si="4"/>
        <v>1.5403113818956758E-3</v>
      </c>
      <c r="H100" s="239">
        <f t="shared" si="5"/>
        <v>0.91229441262550304</v>
      </c>
    </row>
    <row r="101" spans="1:8">
      <c r="A101" s="240" t="s">
        <v>656</v>
      </c>
      <c r="B101" s="241" t="s">
        <v>657</v>
      </c>
      <c r="C101" s="241" t="s">
        <v>19</v>
      </c>
      <c r="D101" s="242">
        <v>5</v>
      </c>
      <c r="E101" s="243">
        <v>575.79999999999995</v>
      </c>
      <c r="F101" s="237">
        <f t="shared" si="3"/>
        <v>2879</v>
      </c>
      <c r="G101" s="238">
        <f t="shared" si="4"/>
        <v>1.5358090448555296E-3</v>
      </c>
      <c r="H101" s="239">
        <f t="shared" si="5"/>
        <v>0.91383022167035854</v>
      </c>
    </row>
    <row r="102" spans="1:8">
      <c r="A102" s="234" t="s">
        <v>2763</v>
      </c>
      <c r="B102" s="235" t="s">
        <v>332</v>
      </c>
      <c r="C102" s="235" t="s">
        <v>28</v>
      </c>
      <c r="D102" s="236">
        <v>2</v>
      </c>
      <c r="E102" s="237">
        <v>1434.17</v>
      </c>
      <c r="F102" s="237">
        <f t="shared" si="3"/>
        <v>2868.34</v>
      </c>
      <c r="G102" s="238">
        <f t="shared" si="4"/>
        <v>1.5301224438071935E-3</v>
      </c>
      <c r="H102" s="239">
        <f t="shared" si="5"/>
        <v>0.91536034411416578</v>
      </c>
    </row>
    <row r="103" spans="1:8">
      <c r="A103" s="240" t="s">
        <v>485</v>
      </c>
      <c r="B103" s="241" t="s">
        <v>486</v>
      </c>
      <c r="C103" s="241" t="s">
        <v>282</v>
      </c>
      <c r="D103" s="242">
        <v>319</v>
      </c>
      <c r="E103" s="243">
        <v>8.91</v>
      </c>
      <c r="F103" s="237">
        <f t="shared" si="3"/>
        <v>2842.29</v>
      </c>
      <c r="G103" s="238">
        <f t="shared" si="4"/>
        <v>1.5162260125399177E-3</v>
      </c>
      <c r="H103" s="239">
        <f t="shared" si="5"/>
        <v>0.91687657012670565</v>
      </c>
    </row>
    <row r="104" spans="1:8">
      <c r="A104" s="244" t="s">
        <v>2771</v>
      </c>
      <c r="B104" s="245" t="s">
        <v>27</v>
      </c>
      <c r="C104" s="245" t="s">
        <v>28</v>
      </c>
      <c r="D104" s="246">
        <v>1</v>
      </c>
      <c r="E104" s="247">
        <v>2749.01</v>
      </c>
      <c r="F104" s="237">
        <f t="shared" si="3"/>
        <v>2749.01</v>
      </c>
      <c r="G104" s="238">
        <f t="shared" si="4"/>
        <v>1.4664655861056964E-3</v>
      </c>
      <c r="H104" s="239">
        <f t="shared" si="5"/>
        <v>0.9183430357128114</v>
      </c>
    </row>
    <row r="105" spans="1:8">
      <c r="A105" s="234" t="s">
        <v>2763</v>
      </c>
      <c r="B105" s="235" t="s">
        <v>498</v>
      </c>
      <c r="C105" s="235" t="s">
        <v>28</v>
      </c>
      <c r="D105" s="236">
        <v>6</v>
      </c>
      <c r="E105" s="237">
        <v>457.49</v>
      </c>
      <c r="F105" s="237">
        <f t="shared" si="3"/>
        <v>2744.94</v>
      </c>
      <c r="G105" s="238">
        <f t="shared" si="4"/>
        <v>1.4642944354240144E-3</v>
      </c>
      <c r="H105" s="239">
        <f t="shared" si="5"/>
        <v>0.91980733014823546</v>
      </c>
    </row>
    <row r="106" spans="1:8">
      <c r="A106" s="234" t="s">
        <v>2763</v>
      </c>
      <c r="B106" s="235" t="s">
        <v>446</v>
      </c>
      <c r="C106" s="235" t="s">
        <v>52</v>
      </c>
      <c r="D106" s="236">
        <v>85</v>
      </c>
      <c r="E106" s="237">
        <v>32</v>
      </c>
      <c r="F106" s="237">
        <f t="shared" si="3"/>
        <v>2720</v>
      </c>
      <c r="G106" s="238">
        <f t="shared" si="4"/>
        <v>1.4509901361608338E-3</v>
      </c>
      <c r="H106" s="239">
        <f t="shared" si="5"/>
        <v>0.92125832028439625</v>
      </c>
    </row>
    <row r="107" spans="1:8">
      <c r="A107" s="240" t="s">
        <v>513</v>
      </c>
      <c r="B107" s="241" t="s">
        <v>514</v>
      </c>
      <c r="C107" s="241" t="s">
        <v>282</v>
      </c>
      <c r="D107" s="242">
        <v>557</v>
      </c>
      <c r="E107" s="243">
        <v>4.8</v>
      </c>
      <c r="F107" s="237">
        <f t="shared" si="3"/>
        <v>2673.6</v>
      </c>
      <c r="G107" s="238">
        <f t="shared" si="4"/>
        <v>1.426237951485149E-3</v>
      </c>
      <c r="H107" s="239">
        <f t="shared" si="5"/>
        <v>0.92268455823588136</v>
      </c>
    </row>
    <row r="108" spans="1:8">
      <c r="A108" s="240" t="s">
        <v>832</v>
      </c>
      <c r="B108" s="241" t="s">
        <v>833</v>
      </c>
      <c r="C108" s="241" t="s">
        <v>19</v>
      </c>
      <c r="D108" s="242">
        <v>127</v>
      </c>
      <c r="E108" s="243">
        <v>20.39</v>
      </c>
      <c r="F108" s="237">
        <f t="shared" si="3"/>
        <v>2589.5300000000002</v>
      </c>
      <c r="G108" s="238">
        <f t="shared" si="4"/>
        <v>1.3813906203281486E-3</v>
      </c>
      <c r="H108" s="239">
        <f t="shared" si="5"/>
        <v>0.92406594885620952</v>
      </c>
    </row>
    <row r="109" spans="1:8">
      <c r="A109" s="240" t="s">
        <v>447</v>
      </c>
      <c r="B109" s="241" t="s">
        <v>448</v>
      </c>
      <c r="C109" s="241" t="s">
        <v>254</v>
      </c>
      <c r="D109" s="242">
        <v>42</v>
      </c>
      <c r="E109" s="243">
        <v>59.29</v>
      </c>
      <c r="F109" s="237">
        <f t="shared" si="3"/>
        <v>2490.1799999999998</v>
      </c>
      <c r="G109" s="238">
        <f t="shared" si="4"/>
        <v>1.328392138700362E-3</v>
      </c>
      <c r="H109" s="239">
        <f t="shared" si="5"/>
        <v>0.92539434099490991</v>
      </c>
    </row>
    <row r="110" spans="1:8">
      <c r="A110" s="240" t="s">
        <v>101</v>
      </c>
      <c r="B110" s="241" t="s">
        <v>102</v>
      </c>
      <c r="C110" s="241" t="s">
        <v>52</v>
      </c>
      <c r="D110" s="242">
        <v>80</v>
      </c>
      <c r="E110" s="243">
        <v>28.88</v>
      </c>
      <c r="F110" s="237">
        <f t="shared" si="3"/>
        <v>2310.4</v>
      </c>
      <c r="G110" s="238">
        <f t="shared" si="4"/>
        <v>1.2324880921272025E-3</v>
      </c>
      <c r="H110" s="239">
        <f t="shared" si="5"/>
        <v>0.92662682908703708</v>
      </c>
    </row>
    <row r="111" spans="1:8">
      <c r="A111" s="234" t="s">
        <v>2763</v>
      </c>
      <c r="B111" s="235" t="s">
        <v>418</v>
      </c>
      <c r="C111" s="235" t="s">
        <v>28</v>
      </c>
      <c r="D111" s="236">
        <v>4</v>
      </c>
      <c r="E111" s="237">
        <v>576</v>
      </c>
      <c r="F111" s="237">
        <f t="shared" si="3"/>
        <v>2304</v>
      </c>
      <c r="G111" s="238">
        <f t="shared" si="4"/>
        <v>1.2290739976891769E-3</v>
      </c>
      <c r="H111" s="239">
        <f t="shared" si="5"/>
        <v>0.92785590308472621</v>
      </c>
    </row>
    <row r="112" spans="1:8">
      <c r="A112" s="234" t="s">
        <v>2763</v>
      </c>
      <c r="B112" s="235" t="s">
        <v>496</v>
      </c>
      <c r="C112" s="235" t="s">
        <v>28</v>
      </c>
      <c r="D112" s="236">
        <v>1</v>
      </c>
      <c r="E112" s="237">
        <v>2296.64</v>
      </c>
      <c r="F112" s="237">
        <f t="shared" si="3"/>
        <v>2296.64</v>
      </c>
      <c r="G112" s="238">
        <f t="shared" si="4"/>
        <v>1.2251477890854476E-3</v>
      </c>
      <c r="H112" s="239">
        <f t="shared" si="5"/>
        <v>0.92908105087381165</v>
      </c>
    </row>
    <row r="113" spans="1:8">
      <c r="A113" s="240" t="s">
        <v>625</v>
      </c>
      <c r="B113" s="241" t="s">
        <v>626</v>
      </c>
      <c r="C113" s="241" t="s">
        <v>28</v>
      </c>
      <c r="D113" s="242">
        <v>1</v>
      </c>
      <c r="E113" s="243">
        <v>2291.2199999999998</v>
      </c>
      <c r="F113" s="237">
        <f t="shared" si="3"/>
        <v>2291.2199999999998</v>
      </c>
      <c r="G113" s="238">
        <f t="shared" si="4"/>
        <v>1.2222564778582446E-3</v>
      </c>
      <c r="H113" s="239">
        <f t="shared" si="5"/>
        <v>0.93030330735166988</v>
      </c>
    </row>
    <row r="114" spans="1:8">
      <c r="A114" s="234" t="s">
        <v>2763</v>
      </c>
      <c r="B114" s="235" t="s">
        <v>861</v>
      </c>
      <c r="C114" s="235" t="s">
        <v>28</v>
      </c>
      <c r="D114" s="236">
        <v>1</v>
      </c>
      <c r="E114" s="237">
        <v>2280.7399999999998</v>
      </c>
      <c r="F114" s="237">
        <f t="shared" si="3"/>
        <v>2280.7399999999998</v>
      </c>
      <c r="G114" s="238">
        <f t="shared" si="4"/>
        <v>1.216665898215978E-3</v>
      </c>
      <c r="H114" s="239">
        <f t="shared" si="5"/>
        <v>0.93151997324988589</v>
      </c>
    </row>
    <row r="115" spans="1:8">
      <c r="A115" s="234" t="s">
        <v>2763</v>
      </c>
      <c r="B115" s="235" t="s">
        <v>118</v>
      </c>
      <c r="C115" s="235" t="s">
        <v>54</v>
      </c>
      <c r="D115" s="236">
        <v>1</v>
      </c>
      <c r="E115" s="237">
        <v>2250.63</v>
      </c>
      <c r="F115" s="237">
        <f t="shared" si="3"/>
        <v>2250.63</v>
      </c>
      <c r="G115" s="238">
        <f t="shared" si="4"/>
        <v>1.20060365078958E-3</v>
      </c>
      <c r="H115" s="239">
        <f t="shared" si="5"/>
        <v>0.93272057690067545</v>
      </c>
    </row>
    <row r="116" spans="1:8">
      <c r="A116" s="234" t="s">
        <v>2763</v>
      </c>
      <c r="B116" s="235" t="s">
        <v>853</v>
      </c>
      <c r="C116" s="235" t="s">
        <v>28</v>
      </c>
      <c r="D116" s="236">
        <v>1</v>
      </c>
      <c r="E116" s="237">
        <v>2172</v>
      </c>
      <c r="F116" s="237">
        <f t="shared" si="3"/>
        <v>2172</v>
      </c>
      <c r="G116" s="238">
        <f t="shared" si="4"/>
        <v>1.1586582999049012E-3</v>
      </c>
      <c r="H116" s="239">
        <f t="shared" si="5"/>
        <v>0.93387923520058036</v>
      </c>
    </row>
    <row r="117" spans="1:8">
      <c r="A117" s="234" t="s">
        <v>2763</v>
      </c>
      <c r="B117" s="235" t="s">
        <v>460</v>
      </c>
      <c r="C117" s="235" t="s">
        <v>28</v>
      </c>
      <c r="D117" s="236">
        <v>1</v>
      </c>
      <c r="E117" s="237">
        <v>2139.52</v>
      </c>
      <c r="F117" s="237">
        <f t="shared" si="3"/>
        <v>2139.52</v>
      </c>
      <c r="G117" s="238">
        <f t="shared" si="4"/>
        <v>1.1413317706319218E-3</v>
      </c>
      <c r="H117" s="239">
        <f t="shared" si="5"/>
        <v>0.93502056697121227</v>
      </c>
    </row>
    <row r="118" spans="1:8">
      <c r="A118" s="234" t="s">
        <v>2763</v>
      </c>
      <c r="B118" s="235" t="s">
        <v>358</v>
      </c>
      <c r="C118" s="235" t="s">
        <v>28</v>
      </c>
      <c r="D118" s="236">
        <v>312</v>
      </c>
      <c r="E118" s="237">
        <v>6.72</v>
      </c>
      <c r="F118" s="237">
        <f t="shared" si="3"/>
        <v>2096.64</v>
      </c>
      <c r="G118" s="238">
        <f t="shared" si="4"/>
        <v>1.1184573378971508E-3</v>
      </c>
      <c r="H118" s="239">
        <f t="shared" si="5"/>
        <v>0.93613902430910945</v>
      </c>
    </row>
    <row r="119" spans="1:8">
      <c r="A119" s="240" t="s">
        <v>568</v>
      </c>
      <c r="B119" s="241" t="s">
        <v>569</v>
      </c>
      <c r="C119" s="241" t="s">
        <v>47</v>
      </c>
      <c r="D119" s="242">
        <v>13.5</v>
      </c>
      <c r="E119" s="243">
        <v>154.41999999999999</v>
      </c>
      <c r="F119" s="237">
        <f t="shared" si="3"/>
        <v>2084.6699999999996</v>
      </c>
      <c r="G119" s="238">
        <f t="shared" si="4"/>
        <v>1.1120719143935312E-3</v>
      </c>
      <c r="H119" s="239">
        <f t="shared" si="5"/>
        <v>0.937251096223503</v>
      </c>
    </row>
    <row r="120" spans="1:8">
      <c r="A120" s="240" t="s">
        <v>713</v>
      </c>
      <c r="B120" s="241" t="s">
        <v>714</v>
      </c>
      <c r="C120" s="241" t="s">
        <v>19</v>
      </c>
      <c r="D120" s="242">
        <v>31.5</v>
      </c>
      <c r="E120" s="243">
        <v>65.81</v>
      </c>
      <c r="F120" s="237">
        <f t="shared" si="3"/>
        <v>2073.0149999999999</v>
      </c>
      <c r="G120" s="238">
        <f t="shared" si="4"/>
        <v>1.1058545283505333E-3</v>
      </c>
      <c r="H120" s="239">
        <f t="shared" si="5"/>
        <v>0.93835695075185355</v>
      </c>
    </row>
    <row r="121" spans="1:8">
      <c r="A121" s="234" t="s">
        <v>2763</v>
      </c>
      <c r="B121" s="235" t="s">
        <v>847</v>
      </c>
      <c r="C121" s="235" t="s">
        <v>28</v>
      </c>
      <c r="D121" s="236">
        <v>1</v>
      </c>
      <c r="E121" s="237">
        <v>2066.16</v>
      </c>
      <c r="F121" s="237">
        <f t="shared" si="3"/>
        <v>2066.16</v>
      </c>
      <c r="G121" s="238">
        <f t="shared" si="4"/>
        <v>1.1021977131360544E-3</v>
      </c>
      <c r="H121" s="239">
        <f t="shared" si="5"/>
        <v>0.93945914846498957</v>
      </c>
    </row>
    <row r="122" spans="1:8">
      <c r="A122" s="240" t="s">
        <v>697</v>
      </c>
      <c r="B122" s="241" t="s">
        <v>698</v>
      </c>
      <c r="C122" s="241" t="s">
        <v>19</v>
      </c>
      <c r="D122" s="242">
        <v>39</v>
      </c>
      <c r="E122" s="243">
        <v>51.64</v>
      </c>
      <c r="F122" s="237">
        <f t="shared" si="3"/>
        <v>2013.96</v>
      </c>
      <c r="G122" s="238">
        <f t="shared" si="4"/>
        <v>1.0743515053759092E-3</v>
      </c>
      <c r="H122" s="239">
        <f t="shared" si="5"/>
        <v>0.94053349997036551</v>
      </c>
    </row>
    <row r="123" spans="1:8">
      <c r="A123" s="240" t="s">
        <v>220</v>
      </c>
      <c r="B123" s="241" t="s">
        <v>221</v>
      </c>
      <c r="C123" s="241" t="s">
        <v>28</v>
      </c>
      <c r="D123" s="242">
        <v>2</v>
      </c>
      <c r="E123" s="243">
        <v>987</v>
      </c>
      <c r="F123" s="237">
        <f t="shared" si="3"/>
        <v>1974</v>
      </c>
      <c r="G123" s="238">
        <f t="shared" si="4"/>
        <v>1.0530347532284874E-3</v>
      </c>
      <c r="H123" s="239">
        <f t="shared" si="5"/>
        <v>0.94158653472359399</v>
      </c>
    </row>
    <row r="124" spans="1:8">
      <c r="A124" s="234" t="s">
        <v>2763</v>
      </c>
      <c r="B124" s="235" t="s">
        <v>326</v>
      </c>
      <c r="C124" s="235" t="s">
        <v>28</v>
      </c>
      <c r="D124" s="236">
        <v>1</v>
      </c>
      <c r="E124" s="237">
        <v>1963.73</v>
      </c>
      <c r="F124" s="237">
        <f t="shared" si="3"/>
        <v>1963.73</v>
      </c>
      <c r="G124" s="238">
        <f t="shared" si="4"/>
        <v>1.0475561985599684E-3</v>
      </c>
      <c r="H124" s="239">
        <f t="shared" si="5"/>
        <v>0.942634090922154</v>
      </c>
    </row>
    <row r="125" spans="1:8">
      <c r="A125" s="234" t="s">
        <v>2763</v>
      </c>
      <c r="B125" s="235" t="s">
        <v>541</v>
      </c>
      <c r="C125" s="235" t="s">
        <v>28</v>
      </c>
      <c r="D125" s="236">
        <v>2</v>
      </c>
      <c r="E125" s="237">
        <v>979.88</v>
      </c>
      <c r="F125" s="237">
        <f t="shared" si="3"/>
        <v>1959.76</v>
      </c>
      <c r="G125" s="238">
        <f t="shared" si="4"/>
        <v>1.0454383931038807E-3</v>
      </c>
      <c r="H125" s="239">
        <f t="shared" si="5"/>
        <v>0.94367952931525789</v>
      </c>
    </row>
    <row r="126" spans="1:8">
      <c r="A126" s="240" t="s">
        <v>273</v>
      </c>
      <c r="B126" s="241" t="s">
        <v>274</v>
      </c>
      <c r="C126" s="241" t="s">
        <v>47</v>
      </c>
      <c r="D126" s="242">
        <v>1367</v>
      </c>
      <c r="E126" s="243">
        <v>1.4</v>
      </c>
      <c r="F126" s="237">
        <f t="shared" si="3"/>
        <v>1913.8</v>
      </c>
      <c r="G126" s="238">
        <f t="shared" si="4"/>
        <v>1.0209209274208101E-3</v>
      </c>
      <c r="H126" s="239">
        <f t="shared" si="5"/>
        <v>0.94470045024267868</v>
      </c>
    </row>
    <row r="127" spans="1:8">
      <c r="A127" s="240" t="s">
        <v>899</v>
      </c>
      <c r="B127" s="241" t="s">
        <v>900</v>
      </c>
      <c r="C127" s="241" t="s">
        <v>28</v>
      </c>
      <c r="D127" s="242">
        <v>13</v>
      </c>
      <c r="E127" s="243">
        <v>144.66</v>
      </c>
      <c r="F127" s="237">
        <f t="shared" si="3"/>
        <v>1880.58</v>
      </c>
      <c r="G127" s="238">
        <f t="shared" si="4"/>
        <v>1.0031996434784341E-3</v>
      </c>
      <c r="H127" s="239">
        <f t="shared" si="5"/>
        <v>0.94570364988615707</v>
      </c>
    </row>
    <row r="128" spans="1:8">
      <c r="A128" s="244" t="s">
        <v>2772</v>
      </c>
      <c r="B128" s="245" t="s">
        <v>242</v>
      </c>
      <c r="C128" s="245" t="s">
        <v>33</v>
      </c>
      <c r="D128" s="246">
        <v>2.21</v>
      </c>
      <c r="E128" s="247">
        <v>835.37</v>
      </c>
      <c r="F128" s="237">
        <f t="shared" si="3"/>
        <v>1846.1677</v>
      </c>
      <c r="G128" s="238">
        <f t="shared" si="4"/>
        <v>9.8484232441129914E-4</v>
      </c>
      <c r="H128" s="239">
        <f t="shared" si="5"/>
        <v>0.94668849221056839</v>
      </c>
    </row>
    <row r="129" spans="1:8">
      <c r="A129" s="234" t="s">
        <v>2763</v>
      </c>
      <c r="B129" s="235" t="s">
        <v>350</v>
      </c>
      <c r="C129" s="235" t="s">
        <v>28</v>
      </c>
      <c r="D129" s="236">
        <v>2</v>
      </c>
      <c r="E129" s="237">
        <v>922.15</v>
      </c>
      <c r="F129" s="237">
        <f t="shared" si="3"/>
        <v>1844.3</v>
      </c>
      <c r="G129" s="238">
        <f t="shared" si="4"/>
        <v>9.8384599563287704E-4</v>
      </c>
      <c r="H129" s="239">
        <f t="shared" si="5"/>
        <v>0.94767233820620123</v>
      </c>
    </row>
    <row r="130" spans="1:8">
      <c r="A130" s="234" t="s">
        <v>2763</v>
      </c>
      <c r="B130" s="235" t="s">
        <v>328</v>
      </c>
      <c r="C130" s="235" t="s">
        <v>28</v>
      </c>
      <c r="D130" s="236">
        <v>1</v>
      </c>
      <c r="E130" s="237">
        <v>1833.73</v>
      </c>
      <c r="F130" s="237">
        <f t="shared" si="3"/>
        <v>1833.73</v>
      </c>
      <c r="G130" s="238">
        <f t="shared" si="4"/>
        <v>9.7820740528757567E-4</v>
      </c>
      <c r="H130" s="239">
        <f t="shared" si="5"/>
        <v>0.94865054561148876</v>
      </c>
    </row>
    <row r="131" spans="1:8">
      <c r="A131" s="234" t="s">
        <v>2763</v>
      </c>
      <c r="B131" s="235" t="s">
        <v>438</v>
      </c>
      <c r="C131" s="235" t="s">
        <v>28</v>
      </c>
      <c r="D131" s="236">
        <v>7</v>
      </c>
      <c r="E131" s="237">
        <v>251.1</v>
      </c>
      <c r="F131" s="237">
        <f t="shared" si="3"/>
        <v>1757.7</v>
      </c>
      <c r="G131" s="238">
        <f t="shared" si="4"/>
        <v>9.3764903026834472E-4</v>
      </c>
      <c r="H131" s="239">
        <f t="shared" si="5"/>
        <v>0.94958819464175714</v>
      </c>
    </row>
    <row r="132" spans="1:8">
      <c r="A132" s="240" t="s">
        <v>658</v>
      </c>
      <c r="B132" s="241" t="s">
        <v>659</v>
      </c>
      <c r="C132" s="241" t="s">
        <v>19</v>
      </c>
      <c r="D132" s="242">
        <v>193</v>
      </c>
      <c r="E132" s="243">
        <v>9.0299999999999994</v>
      </c>
      <c r="F132" s="237">
        <f t="shared" si="3"/>
        <v>1742.79</v>
      </c>
      <c r="G132" s="238">
        <f t="shared" si="4"/>
        <v>9.2969525713225713E-4</v>
      </c>
      <c r="H132" s="239">
        <f t="shared" si="5"/>
        <v>0.95051788989888941</v>
      </c>
    </row>
    <row r="133" spans="1:8">
      <c r="A133" s="234" t="s">
        <v>2763</v>
      </c>
      <c r="B133" s="235" t="s">
        <v>855</v>
      </c>
      <c r="C133" s="235" t="s">
        <v>28</v>
      </c>
      <c r="D133" s="236">
        <v>1</v>
      </c>
      <c r="E133" s="237">
        <v>1737.6</v>
      </c>
      <c r="F133" s="237">
        <f t="shared" si="3"/>
        <v>1737.6</v>
      </c>
      <c r="G133" s="238">
        <f t="shared" si="4"/>
        <v>9.2692663992392083E-4</v>
      </c>
      <c r="H133" s="239">
        <f t="shared" si="5"/>
        <v>0.9514448165388133</v>
      </c>
    </row>
    <row r="134" spans="1:8">
      <c r="A134" s="234" t="s">
        <v>2763</v>
      </c>
      <c r="B134" s="235" t="s">
        <v>563</v>
      </c>
      <c r="C134" s="235" t="s">
        <v>28</v>
      </c>
      <c r="D134" s="236">
        <v>2</v>
      </c>
      <c r="E134" s="237">
        <v>850.63</v>
      </c>
      <c r="F134" s="237">
        <f t="shared" ref="F134:F197" si="6">D134*E134</f>
        <v>1701.26</v>
      </c>
      <c r="G134" s="238">
        <f t="shared" ref="G134:G197" si="7">F134/$F$2</f>
        <v>9.0754098494300744E-4</v>
      </c>
      <c r="H134" s="239">
        <f t="shared" si="5"/>
        <v>0.95235235752375635</v>
      </c>
    </row>
    <row r="135" spans="1:8">
      <c r="A135" s="240" t="s">
        <v>237</v>
      </c>
      <c r="B135" s="241" t="s">
        <v>238</v>
      </c>
      <c r="C135" s="241" t="s">
        <v>47</v>
      </c>
      <c r="D135" s="242">
        <v>30</v>
      </c>
      <c r="E135" s="243">
        <v>55.41</v>
      </c>
      <c r="F135" s="237">
        <f t="shared" si="6"/>
        <v>1662.3</v>
      </c>
      <c r="G135" s="238">
        <f t="shared" si="7"/>
        <v>8.8675768505152718E-4</v>
      </c>
      <c r="H135" s="239">
        <f t="shared" si="5"/>
        <v>0.95323911520880789</v>
      </c>
    </row>
    <row r="136" spans="1:8">
      <c r="A136" s="240" t="s">
        <v>269</v>
      </c>
      <c r="B136" s="241" t="s">
        <v>270</v>
      </c>
      <c r="C136" s="241" t="s">
        <v>47</v>
      </c>
      <c r="D136" s="242">
        <v>377.5</v>
      </c>
      <c r="E136" s="243">
        <v>4.3899999999999997</v>
      </c>
      <c r="F136" s="237">
        <f t="shared" si="6"/>
        <v>1657.2249999999999</v>
      </c>
      <c r="G136" s="238">
        <f t="shared" si="7"/>
        <v>8.840504148526242E-4</v>
      </c>
      <c r="H136" s="239">
        <f t="shared" si="5"/>
        <v>0.95412316562366051</v>
      </c>
    </row>
    <row r="137" spans="1:8">
      <c r="A137" s="240" t="s">
        <v>190</v>
      </c>
      <c r="B137" s="241" t="s">
        <v>191</v>
      </c>
      <c r="C137" s="241" t="s">
        <v>47</v>
      </c>
      <c r="D137" s="242">
        <v>2145.5</v>
      </c>
      <c r="E137" s="243">
        <v>0.75</v>
      </c>
      <c r="F137" s="237">
        <f t="shared" si="6"/>
        <v>1609.125</v>
      </c>
      <c r="G137" s="238">
        <f t="shared" si="7"/>
        <v>8.5839136134183884E-4</v>
      </c>
      <c r="H137" s="239">
        <f t="shared" ref="H137:H200" si="8">G137+H136</f>
        <v>0.95498155698500231</v>
      </c>
    </row>
    <row r="138" spans="1:8">
      <c r="A138" s="240" t="s">
        <v>91</v>
      </c>
      <c r="B138" s="241" t="s">
        <v>92</v>
      </c>
      <c r="C138" s="241" t="s">
        <v>52</v>
      </c>
      <c r="D138" s="242">
        <v>130</v>
      </c>
      <c r="E138" s="243">
        <v>11.99</v>
      </c>
      <c r="F138" s="237">
        <f t="shared" si="6"/>
        <v>1558.7</v>
      </c>
      <c r="G138" s="238">
        <f t="shared" si="7"/>
        <v>8.3149203133598966E-4</v>
      </c>
      <c r="H138" s="239">
        <f t="shared" si="8"/>
        <v>0.95581304901633835</v>
      </c>
    </row>
    <row r="139" spans="1:8">
      <c r="A139" s="240" t="s">
        <v>695</v>
      </c>
      <c r="B139" s="241" t="s">
        <v>696</v>
      </c>
      <c r="C139" s="241" t="s">
        <v>19</v>
      </c>
      <c r="D139" s="242">
        <v>2</v>
      </c>
      <c r="E139" s="243">
        <v>759.8</v>
      </c>
      <c r="F139" s="237">
        <f t="shared" si="6"/>
        <v>1519.6</v>
      </c>
      <c r="G139" s="238">
        <f t="shared" si="7"/>
        <v>8.1063404812867755E-4</v>
      </c>
      <c r="H139" s="239">
        <f t="shared" si="8"/>
        <v>0.95662368306446699</v>
      </c>
    </row>
    <row r="140" spans="1:8">
      <c r="A140" s="240" t="s">
        <v>233</v>
      </c>
      <c r="B140" s="241" t="s">
        <v>234</v>
      </c>
      <c r="C140" s="241" t="s">
        <v>19</v>
      </c>
      <c r="D140" s="242">
        <v>151</v>
      </c>
      <c r="E140" s="243">
        <v>9.9</v>
      </c>
      <c r="F140" s="237">
        <f t="shared" si="6"/>
        <v>1494.9</v>
      </c>
      <c r="G140" s="238">
        <f t="shared" si="7"/>
        <v>7.9745777740692302E-4</v>
      </c>
      <c r="H140" s="239">
        <f t="shared" si="8"/>
        <v>0.95742114084187391</v>
      </c>
    </row>
    <row r="141" spans="1:8">
      <c r="A141" s="240" t="s">
        <v>728</v>
      </c>
      <c r="B141" s="241" t="s">
        <v>729</v>
      </c>
      <c r="C141" s="241" t="s">
        <v>28</v>
      </c>
      <c r="D141" s="242">
        <v>5</v>
      </c>
      <c r="E141" s="243">
        <v>273.77999999999997</v>
      </c>
      <c r="F141" s="237">
        <f t="shared" si="6"/>
        <v>1368.8999999999999</v>
      </c>
      <c r="G141" s="238">
        <f t="shared" si="7"/>
        <v>7.3024279315829607E-4</v>
      </c>
      <c r="H141" s="239">
        <f t="shared" si="8"/>
        <v>0.95815138363503216</v>
      </c>
    </row>
    <row r="142" spans="1:8">
      <c r="A142" s="234" t="s">
        <v>2763</v>
      </c>
      <c r="B142" s="235" t="s">
        <v>381</v>
      </c>
      <c r="C142" s="235" t="s">
        <v>28</v>
      </c>
      <c r="D142" s="236">
        <v>1</v>
      </c>
      <c r="E142" s="237">
        <v>1328.88</v>
      </c>
      <c r="F142" s="237">
        <f t="shared" si="6"/>
        <v>1328.88</v>
      </c>
      <c r="G142" s="238">
        <f t="shared" si="7"/>
        <v>7.0889403387551801E-4</v>
      </c>
      <c r="H142" s="239">
        <f t="shared" si="8"/>
        <v>0.95886027766890769</v>
      </c>
    </row>
    <row r="143" spans="1:8">
      <c r="A143" s="240" t="s">
        <v>314</v>
      </c>
      <c r="B143" s="241" t="s">
        <v>315</v>
      </c>
      <c r="C143" s="241" t="s">
        <v>52</v>
      </c>
      <c r="D143" s="242">
        <v>24</v>
      </c>
      <c r="E143" s="243">
        <v>54.51</v>
      </c>
      <c r="F143" s="237">
        <f t="shared" si="6"/>
        <v>1308.24</v>
      </c>
      <c r="G143" s="238">
        <f t="shared" si="7"/>
        <v>6.978835793128858E-4</v>
      </c>
      <c r="H143" s="239">
        <f t="shared" si="8"/>
        <v>0.95955816124822058</v>
      </c>
    </row>
    <row r="144" spans="1:8">
      <c r="A144" s="234" t="s">
        <v>2763</v>
      </c>
      <c r="B144" s="235" t="s">
        <v>527</v>
      </c>
      <c r="C144" s="235" t="s">
        <v>28</v>
      </c>
      <c r="D144" s="236">
        <v>1</v>
      </c>
      <c r="E144" s="237">
        <v>1295.73</v>
      </c>
      <c r="F144" s="237">
        <f t="shared" si="6"/>
        <v>1295.73</v>
      </c>
      <c r="G144" s="238">
        <f t="shared" si="7"/>
        <v>6.9121009159105781E-4</v>
      </c>
      <c r="H144" s="239">
        <f t="shared" si="8"/>
        <v>0.96024937133981159</v>
      </c>
    </row>
    <row r="145" spans="1:8">
      <c r="A145" s="240" t="s">
        <v>323</v>
      </c>
      <c r="B145" s="241" t="s">
        <v>324</v>
      </c>
      <c r="C145" s="241" t="s">
        <v>19</v>
      </c>
      <c r="D145" s="242">
        <v>353</v>
      </c>
      <c r="E145" s="243">
        <v>3.58</v>
      </c>
      <c r="F145" s="237">
        <f t="shared" si="6"/>
        <v>1263.74</v>
      </c>
      <c r="G145" s="238">
        <f t="shared" si="7"/>
        <v>6.7414495392348979E-4</v>
      </c>
      <c r="H145" s="239">
        <f t="shared" si="8"/>
        <v>0.96092351629373507</v>
      </c>
    </row>
    <row r="146" spans="1:8">
      <c r="A146" s="234" t="s">
        <v>2763</v>
      </c>
      <c r="B146" s="235" t="s">
        <v>867</v>
      </c>
      <c r="C146" s="235" t="s">
        <v>28</v>
      </c>
      <c r="D146" s="236">
        <v>1</v>
      </c>
      <c r="E146" s="237">
        <v>1230</v>
      </c>
      <c r="F146" s="237">
        <f t="shared" si="6"/>
        <v>1230</v>
      </c>
      <c r="G146" s="238">
        <f t="shared" si="7"/>
        <v>6.5614627480802413E-4</v>
      </c>
      <c r="H146" s="239">
        <f t="shared" si="8"/>
        <v>0.9615796625685431</v>
      </c>
    </row>
    <row r="147" spans="1:8">
      <c r="A147" s="240" t="s">
        <v>99</v>
      </c>
      <c r="B147" s="241" t="s">
        <v>100</v>
      </c>
      <c r="C147" s="241" t="s">
        <v>52</v>
      </c>
      <c r="D147" s="242">
        <v>60</v>
      </c>
      <c r="E147" s="243">
        <v>20.34</v>
      </c>
      <c r="F147" s="237">
        <f t="shared" si="6"/>
        <v>1220.4000000000001</v>
      </c>
      <c r="G147" s="238">
        <f t="shared" si="7"/>
        <v>6.5102513315098596E-4</v>
      </c>
      <c r="H147" s="239">
        <f t="shared" si="8"/>
        <v>0.96223068770169407</v>
      </c>
    </row>
    <row r="148" spans="1:8">
      <c r="A148" s="240" t="s">
        <v>405</v>
      </c>
      <c r="B148" s="241" t="s">
        <v>406</v>
      </c>
      <c r="C148" s="241" t="s">
        <v>28</v>
      </c>
      <c r="D148" s="242">
        <v>3</v>
      </c>
      <c r="E148" s="243">
        <v>405.54</v>
      </c>
      <c r="F148" s="237">
        <f t="shared" si="6"/>
        <v>1216.6200000000001</v>
      </c>
      <c r="G148" s="238">
        <f t="shared" si="7"/>
        <v>6.4900868362352711E-4</v>
      </c>
      <c r="H148" s="239">
        <f t="shared" si="8"/>
        <v>0.96287969638531756</v>
      </c>
    </row>
    <row r="149" spans="1:8">
      <c r="A149" s="234" t="s">
        <v>2763</v>
      </c>
      <c r="B149" s="235" t="s">
        <v>865</v>
      </c>
      <c r="C149" s="235" t="s">
        <v>28</v>
      </c>
      <c r="D149" s="236">
        <v>1</v>
      </c>
      <c r="E149" s="237">
        <v>1203.72</v>
      </c>
      <c r="F149" s="237">
        <f t="shared" si="6"/>
        <v>1203.72</v>
      </c>
      <c r="G149" s="238">
        <f t="shared" si="7"/>
        <v>6.42127149521882E-4</v>
      </c>
      <c r="H149" s="239">
        <f t="shared" si="8"/>
        <v>0.96352182353483939</v>
      </c>
    </row>
    <row r="150" spans="1:8">
      <c r="A150" s="240" t="s">
        <v>304</v>
      </c>
      <c r="B150" s="241" t="s">
        <v>305</v>
      </c>
      <c r="C150" s="241" t="s">
        <v>47</v>
      </c>
      <c r="D150" s="242">
        <v>14.5</v>
      </c>
      <c r="E150" s="243">
        <v>82.35</v>
      </c>
      <c r="F150" s="237">
        <f t="shared" si="6"/>
        <v>1194.0749999999998</v>
      </c>
      <c r="G150" s="238">
        <f t="shared" si="7"/>
        <v>6.3698200251332627E-4</v>
      </c>
      <c r="H150" s="239">
        <f t="shared" si="8"/>
        <v>0.96415880553735267</v>
      </c>
    </row>
    <row r="151" spans="1:8">
      <c r="A151" s="234" t="s">
        <v>2763</v>
      </c>
      <c r="B151" s="235" t="s">
        <v>346</v>
      </c>
      <c r="C151" s="235" t="s">
        <v>28</v>
      </c>
      <c r="D151" s="236">
        <v>4</v>
      </c>
      <c r="E151" s="237">
        <v>278.54000000000002</v>
      </c>
      <c r="F151" s="237">
        <f t="shared" si="6"/>
        <v>1114.1600000000001</v>
      </c>
      <c r="G151" s="238">
        <f t="shared" si="7"/>
        <v>5.9435116547976272E-4</v>
      </c>
      <c r="H151" s="239">
        <f t="shared" si="8"/>
        <v>0.96475315670283246</v>
      </c>
    </row>
    <row r="152" spans="1:8">
      <c r="A152" s="240" t="s">
        <v>180</v>
      </c>
      <c r="B152" s="241" t="s">
        <v>181</v>
      </c>
      <c r="C152" s="241" t="s">
        <v>47</v>
      </c>
      <c r="D152" s="242">
        <v>141</v>
      </c>
      <c r="E152" s="243">
        <v>7.83</v>
      </c>
      <c r="F152" s="237">
        <f t="shared" si="6"/>
        <v>1104.03</v>
      </c>
      <c r="G152" s="238">
        <f t="shared" si="7"/>
        <v>5.8894729412707549E-4</v>
      </c>
      <c r="H152" s="239">
        <f t="shared" si="8"/>
        <v>0.96534210399695952</v>
      </c>
    </row>
    <row r="153" spans="1:8">
      <c r="A153" s="234" t="s">
        <v>2763</v>
      </c>
      <c r="B153" s="235" t="s">
        <v>442</v>
      </c>
      <c r="C153" s="235" t="s">
        <v>28</v>
      </c>
      <c r="D153" s="236">
        <v>4</v>
      </c>
      <c r="E153" s="237">
        <v>274.61</v>
      </c>
      <c r="F153" s="237">
        <f t="shared" si="6"/>
        <v>1098.44</v>
      </c>
      <c r="G153" s="238">
        <f t="shared" si="7"/>
        <v>5.859652960163626E-4</v>
      </c>
      <c r="H153" s="239">
        <f t="shared" si="8"/>
        <v>0.96592806929297592</v>
      </c>
    </row>
    <row r="154" spans="1:8">
      <c r="A154" s="240" t="s">
        <v>858</v>
      </c>
      <c r="B154" s="241" t="s">
        <v>859</v>
      </c>
      <c r="C154" s="241" t="s">
        <v>254</v>
      </c>
      <c r="D154" s="242">
        <v>36</v>
      </c>
      <c r="E154" s="243">
        <v>30.41</v>
      </c>
      <c r="F154" s="237">
        <f t="shared" si="6"/>
        <v>1094.76</v>
      </c>
      <c r="G154" s="238">
        <f t="shared" si="7"/>
        <v>5.8400219171449792E-4</v>
      </c>
      <c r="H154" s="239">
        <f t="shared" si="8"/>
        <v>0.96651207148469043</v>
      </c>
    </row>
    <row r="155" spans="1:8">
      <c r="A155" s="234" t="s">
        <v>2763</v>
      </c>
      <c r="B155" s="235" t="s">
        <v>444</v>
      </c>
      <c r="C155" s="235" t="s">
        <v>28</v>
      </c>
      <c r="D155" s="236">
        <v>2</v>
      </c>
      <c r="E155" s="237">
        <v>538.29999999999995</v>
      </c>
      <c r="F155" s="237">
        <f t="shared" si="6"/>
        <v>1076.5999999999999</v>
      </c>
      <c r="G155" s="238">
        <f t="shared" si="7"/>
        <v>5.7431469874660054E-4</v>
      </c>
      <c r="H155" s="239">
        <f t="shared" si="8"/>
        <v>0.96708638618343701</v>
      </c>
    </row>
    <row r="156" spans="1:8">
      <c r="A156" s="234" t="s">
        <v>2763</v>
      </c>
      <c r="B156" s="235" t="s">
        <v>472</v>
      </c>
      <c r="C156" s="235" t="s">
        <v>28</v>
      </c>
      <c r="D156" s="236">
        <v>1</v>
      </c>
      <c r="E156" s="237">
        <v>1062</v>
      </c>
      <c r="F156" s="237">
        <f t="shared" si="6"/>
        <v>1062</v>
      </c>
      <c r="G156" s="238">
        <f t="shared" si="7"/>
        <v>5.6652629580985494E-4</v>
      </c>
      <c r="H156" s="239">
        <f t="shared" si="8"/>
        <v>0.9676529124792469</v>
      </c>
    </row>
    <row r="157" spans="1:8">
      <c r="A157" s="240" t="s">
        <v>883</v>
      </c>
      <c r="B157" s="241" t="s">
        <v>884</v>
      </c>
      <c r="C157" s="241" t="s">
        <v>52</v>
      </c>
      <c r="D157" s="242">
        <v>14</v>
      </c>
      <c r="E157" s="243">
        <v>75.53</v>
      </c>
      <c r="F157" s="237">
        <f t="shared" si="6"/>
        <v>1057.42</v>
      </c>
      <c r="G157" s="238">
        <f t="shared" si="7"/>
        <v>5.6408308447764303E-4</v>
      </c>
      <c r="H157" s="239">
        <f t="shared" si="8"/>
        <v>0.96821699556372454</v>
      </c>
    </row>
    <row r="158" spans="1:8">
      <c r="A158" s="240" t="s">
        <v>507</v>
      </c>
      <c r="B158" s="241" t="s">
        <v>508</v>
      </c>
      <c r="C158" s="241" t="s">
        <v>19</v>
      </c>
      <c r="D158" s="242">
        <v>11</v>
      </c>
      <c r="E158" s="243">
        <v>96.04</v>
      </c>
      <c r="F158" s="237">
        <f t="shared" si="6"/>
        <v>1056.44</v>
      </c>
      <c r="G158" s="238">
        <f t="shared" si="7"/>
        <v>5.6356030126682036E-4</v>
      </c>
      <c r="H158" s="239">
        <f t="shared" si="8"/>
        <v>0.96878055586499134</v>
      </c>
    </row>
    <row r="159" spans="1:8">
      <c r="A159" s="240" t="s">
        <v>685</v>
      </c>
      <c r="B159" s="241" t="s">
        <v>686</v>
      </c>
      <c r="C159" s="241" t="s">
        <v>19</v>
      </c>
      <c r="D159" s="242">
        <v>2.5</v>
      </c>
      <c r="E159" s="243">
        <v>416.85</v>
      </c>
      <c r="F159" s="237">
        <f t="shared" si="6"/>
        <v>1042.125</v>
      </c>
      <c r="G159" s="238">
        <f t="shared" si="7"/>
        <v>5.5592393222301801E-4</v>
      </c>
      <c r="H159" s="239">
        <f t="shared" si="8"/>
        <v>0.96933647979721438</v>
      </c>
    </row>
    <row r="160" spans="1:8">
      <c r="A160" s="234" t="s">
        <v>2763</v>
      </c>
      <c r="B160" s="235" t="s">
        <v>391</v>
      </c>
      <c r="C160" s="235" t="s">
        <v>28</v>
      </c>
      <c r="D160" s="236">
        <v>1</v>
      </c>
      <c r="E160" s="237">
        <v>1038.1600000000001</v>
      </c>
      <c r="F160" s="237">
        <f t="shared" si="6"/>
        <v>1038.1600000000001</v>
      </c>
      <c r="G160" s="238">
        <f t="shared" si="7"/>
        <v>5.5380879402821008E-4</v>
      </c>
      <c r="H160" s="239">
        <f t="shared" si="8"/>
        <v>0.9698902885912426</v>
      </c>
    </row>
    <row r="161" spans="1:8">
      <c r="A161" s="234" t="s">
        <v>2763</v>
      </c>
      <c r="B161" s="235" t="s">
        <v>502</v>
      </c>
      <c r="C161" s="235" t="s">
        <v>28</v>
      </c>
      <c r="D161" s="236">
        <v>2</v>
      </c>
      <c r="E161" s="237">
        <v>516.54</v>
      </c>
      <c r="F161" s="237">
        <f t="shared" si="6"/>
        <v>1033.08</v>
      </c>
      <c r="G161" s="238">
        <f t="shared" si="7"/>
        <v>5.510988565680272E-4</v>
      </c>
      <c r="H161" s="239">
        <f t="shared" si="8"/>
        <v>0.97044138744781061</v>
      </c>
    </row>
    <row r="162" spans="1:8">
      <c r="A162" s="234" t="s">
        <v>2763</v>
      </c>
      <c r="B162" s="235" t="s">
        <v>454</v>
      </c>
      <c r="C162" s="235" t="s">
        <v>28</v>
      </c>
      <c r="D162" s="236">
        <v>3</v>
      </c>
      <c r="E162" s="237">
        <v>335.5</v>
      </c>
      <c r="F162" s="237">
        <f t="shared" si="6"/>
        <v>1006.5</v>
      </c>
      <c r="G162" s="238">
        <f t="shared" si="7"/>
        <v>5.3691969560510267E-4</v>
      </c>
      <c r="H162" s="239">
        <f t="shared" si="8"/>
        <v>0.97097830714341571</v>
      </c>
    </row>
    <row r="163" spans="1:8">
      <c r="A163" s="240" t="s">
        <v>81</v>
      </c>
      <c r="B163" s="241" t="s">
        <v>82</v>
      </c>
      <c r="C163" s="241" t="s">
        <v>52</v>
      </c>
      <c r="D163" s="242">
        <v>500</v>
      </c>
      <c r="E163" s="243">
        <v>2.0099999999999998</v>
      </c>
      <c r="F163" s="237">
        <f t="shared" si="6"/>
        <v>1004.9999999999999</v>
      </c>
      <c r="G163" s="238">
        <f t="shared" si="7"/>
        <v>5.361195172211904E-4</v>
      </c>
      <c r="H163" s="239">
        <f t="shared" si="8"/>
        <v>0.97151442666063692</v>
      </c>
    </row>
    <row r="164" spans="1:8">
      <c r="A164" s="244" t="s">
        <v>2773</v>
      </c>
      <c r="B164" s="245" t="s">
        <v>299</v>
      </c>
      <c r="C164" s="245" t="s">
        <v>19</v>
      </c>
      <c r="D164" s="246">
        <v>63.5</v>
      </c>
      <c r="E164" s="247">
        <v>15.69</v>
      </c>
      <c r="F164" s="237">
        <f t="shared" si="6"/>
        <v>996.31499999999994</v>
      </c>
      <c r="G164" s="238">
        <f t="shared" si="7"/>
        <v>5.3148648437833861E-4</v>
      </c>
      <c r="H164" s="239">
        <f t="shared" si="8"/>
        <v>0.97204591314501521</v>
      </c>
    </row>
    <row r="165" spans="1:8">
      <c r="A165" s="240" t="s">
        <v>664</v>
      </c>
      <c r="B165" s="241" t="s">
        <v>665</v>
      </c>
      <c r="C165" s="241" t="s">
        <v>19</v>
      </c>
      <c r="D165" s="242">
        <v>14</v>
      </c>
      <c r="E165" s="243">
        <v>70.599999999999994</v>
      </c>
      <c r="F165" s="237">
        <f t="shared" si="6"/>
        <v>988.39999999999986</v>
      </c>
      <c r="G165" s="238">
        <f t="shared" si="7"/>
        <v>5.2726420977256179E-4</v>
      </c>
      <c r="H165" s="239">
        <f t="shared" si="8"/>
        <v>0.97257317735478777</v>
      </c>
    </row>
    <row r="166" spans="1:8">
      <c r="A166" s="240" t="s">
        <v>266</v>
      </c>
      <c r="B166" s="241" t="s">
        <v>267</v>
      </c>
      <c r="C166" s="241" t="s">
        <v>19</v>
      </c>
      <c r="D166" s="242">
        <v>3208</v>
      </c>
      <c r="E166" s="243">
        <v>0.3</v>
      </c>
      <c r="F166" s="237">
        <f t="shared" si="6"/>
        <v>962.4</v>
      </c>
      <c r="G166" s="238">
        <f t="shared" si="7"/>
        <v>5.1339445111808323E-4</v>
      </c>
      <c r="H166" s="239">
        <f t="shared" si="8"/>
        <v>0.97308657180590585</v>
      </c>
    </row>
    <row r="167" spans="1:8">
      <c r="A167" s="240" t="s">
        <v>85</v>
      </c>
      <c r="B167" s="241" t="s">
        <v>86</v>
      </c>
      <c r="C167" s="241" t="s">
        <v>52</v>
      </c>
      <c r="D167" s="242">
        <v>505</v>
      </c>
      <c r="E167" s="243">
        <v>1.89</v>
      </c>
      <c r="F167" s="237">
        <f t="shared" si="6"/>
        <v>954.44999999999993</v>
      </c>
      <c r="G167" s="238">
        <f t="shared" si="7"/>
        <v>5.0915350568334842E-4</v>
      </c>
      <c r="H167" s="239">
        <f t="shared" si="8"/>
        <v>0.97359572531158922</v>
      </c>
    </row>
    <row r="168" spans="1:8">
      <c r="A168" s="240" t="s">
        <v>622</v>
      </c>
      <c r="B168" s="241" t="s">
        <v>623</v>
      </c>
      <c r="C168" s="241" t="s">
        <v>52</v>
      </c>
      <c r="D168" s="242">
        <v>17</v>
      </c>
      <c r="E168" s="243">
        <v>54.16</v>
      </c>
      <c r="F168" s="237">
        <f t="shared" si="6"/>
        <v>920.71999999999991</v>
      </c>
      <c r="G168" s="238">
        <f t="shared" si="7"/>
        <v>4.9116016109044223E-4</v>
      </c>
      <c r="H168" s="239">
        <f t="shared" si="8"/>
        <v>0.97408688547267963</v>
      </c>
    </row>
    <row r="169" spans="1:8">
      <c r="A169" s="240" t="s">
        <v>536</v>
      </c>
      <c r="B169" s="241" t="s">
        <v>537</v>
      </c>
      <c r="C169" s="241" t="s">
        <v>254</v>
      </c>
      <c r="D169" s="242">
        <v>78</v>
      </c>
      <c r="E169" s="243">
        <v>11.68</v>
      </c>
      <c r="F169" s="237">
        <f t="shared" si="6"/>
        <v>911.04</v>
      </c>
      <c r="G169" s="238">
        <f t="shared" si="7"/>
        <v>4.8599634325292867E-4</v>
      </c>
      <c r="H169" s="239">
        <f t="shared" si="8"/>
        <v>0.9745728818159326</v>
      </c>
    </row>
    <row r="170" spans="1:8">
      <c r="A170" s="234" t="s">
        <v>2763</v>
      </c>
      <c r="B170" s="235" t="s">
        <v>426</v>
      </c>
      <c r="C170" s="235" t="s">
        <v>28</v>
      </c>
      <c r="D170" s="236">
        <v>30</v>
      </c>
      <c r="E170" s="237">
        <v>30.11</v>
      </c>
      <c r="F170" s="237">
        <f t="shared" si="6"/>
        <v>903.3</v>
      </c>
      <c r="G170" s="238">
        <f t="shared" si="7"/>
        <v>4.8186742279194157E-4</v>
      </c>
      <c r="H170" s="239">
        <f t="shared" si="8"/>
        <v>0.97505474923872459</v>
      </c>
    </row>
    <row r="171" spans="1:8">
      <c r="A171" s="240" t="s">
        <v>222</v>
      </c>
      <c r="B171" s="241" t="s">
        <v>223</v>
      </c>
      <c r="C171" s="241" t="s">
        <v>224</v>
      </c>
      <c r="D171" s="242">
        <v>188</v>
      </c>
      <c r="E171" s="243">
        <v>4.7699999999999996</v>
      </c>
      <c r="F171" s="237">
        <f t="shared" si="6"/>
        <v>896.75999999999988</v>
      </c>
      <c r="G171" s="238">
        <f t="shared" si="7"/>
        <v>4.7837864503808426E-4</v>
      </c>
      <c r="H171" s="239">
        <f t="shared" si="8"/>
        <v>0.97553312788376267</v>
      </c>
    </row>
    <row r="172" spans="1:8">
      <c r="A172" s="234" t="s">
        <v>2763</v>
      </c>
      <c r="B172" s="235" t="s">
        <v>436</v>
      </c>
      <c r="C172" s="235" t="s">
        <v>28</v>
      </c>
      <c r="D172" s="236">
        <v>3</v>
      </c>
      <c r="E172" s="237">
        <v>292.16000000000003</v>
      </c>
      <c r="F172" s="237">
        <f t="shared" si="6"/>
        <v>876.48</v>
      </c>
      <c r="G172" s="238">
        <f t="shared" si="7"/>
        <v>4.6756023328759107E-4</v>
      </c>
      <c r="H172" s="239">
        <f t="shared" si="8"/>
        <v>0.97600068811705032</v>
      </c>
    </row>
    <row r="173" spans="1:8">
      <c r="A173" s="234" t="s">
        <v>2763</v>
      </c>
      <c r="B173" s="235" t="s">
        <v>561</v>
      </c>
      <c r="C173" s="235" t="s">
        <v>28</v>
      </c>
      <c r="D173" s="236">
        <v>2</v>
      </c>
      <c r="E173" s="237">
        <v>434.4</v>
      </c>
      <c r="F173" s="237">
        <f t="shared" si="6"/>
        <v>868.8</v>
      </c>
      <c r="G173" s="238">
        <f t="shared" si="7"/>
        <v>4.6346331996196041E-4</v>
      </c>
      <c r="H173" s="239">
        <f t="shared" si="8"/>
        <v>0.97646415143701226</v>
      </c>
    </row>
    <row r="174" spans="1:8">
      <c r="A174" s="240" t="s">
        <v>212</v>
      </c>
      <c r="B174" s="241" t="s">
        <v>213</v>
      </c>
      <c r="C174" s="241" t="s">
        <v>52</v>
      </c>
      <c r="D174" s="242">
        <v>2328</v>
      </c>
      <c r="E174" s="243">
        <v>0.36</v>
      </c>
      <c r="F174" s="237">
        <f t="shared" si="6"/>
        <v>838.07999999999993</v>
      </c>
      <c r="G174" s="238">
        <f t="shared" si="7"/>
        <v>4.4707566665943806E-4</v>
      </c>
      <c r="H174" s="239">
        <f t="shared" si="8"/>
        <v>0.97691122710367173</v>
      </c>
    </row>
    <row r="175" spans="1:8">
      <c r="A175" s="234" t="s">
        <v>2763</v>
      </c>
      <c r="B175" s="235" t="s">
        <v>393</v>
      </c>
      <c r="C175" s="235" t="s">
        <v>28</v>
      </c>
      <c r="D175" s="236">
        <v>1</v>
      </c>
      <c r="E175" s="237">
        <v>806.15</v>
      </c>
      <c r="F175" s="237">
        <f t="shared" si="6"/>
        <v>806.15</v>
      </c>
      <c r="G175" s="238">
        <f t="shared" si="7"/>
        <v>4.3004253612722654E-4</v>
      </c>
      <c r="H175" s="239">
        <f t="shared" si="8"/>
        <v>0.97734126963979895</v>
      </c>
    </row>
    <row r="176" spans="1:8">
      <c r="A176" s="240" t="s">
        <v>874</v>
      </c>
      <c r="B176" s="241" t="s">
        <v>875</v>
      </c>
      <c r="C176" s="241" t="s">
        <v>52</v>
      </c>
      <c r="D176" s="242">
        <v>4</v>
      </c>
      <c r="E176" s="243">
        <v>200.38</v>
      </c>
      <c r="F176" s="237">
        <f t="shared" si="6"/>
        <v>801.52</v>
      </c>
      <c r="G176" s="238">
        <f t="shared" si="7"/>
        <v>4.2757265218221744E-4</v>
      </c>
      <c r="H176" s="239">
        <f t="shared" si="8"/>
        <v>0.97776884229198113</v>
      </c>
    </row>
    <row r="177" spans="1:8">
      <c r="A177" s="240" t="s">
        <v>50</v>
      </c>
      <c r="B177" s="241" t="s">
        <v>51</v>
      </c>
      <c r="C177" s="241" t="s">
        <v>52</v>
      </c>
      <c r="D177" s="242">
        <v>100</v>
      </c>
      <c r="E177" s="243">
        <v>7.34</v>
      </c>
      <c r="F177" s="237">
        <f t="shared" si="6"/>
        <v>734</v>
      </c>
      <c r="G177" s="238">
        <f t="shared" si="7"/>
        <v>3.9155395586104857E-4</v>
      </c>
      <c r="H177" s="239">
        <f t="shared" si="8"/>
        <v>0.97816039624784223</v>
      </c>
    </row>
    <row r="178" spans="1:8">
      <c r="A178" s="240" t="s">
        <v>317</v>
      </c>
      <c r="B178" s="241" t="s">
        <v>318</v>
      </c>
      <c r="C178" s="241" t="s">
        <v>28</v>
      </c>
      <c r="D178" s="242">
        <v>8</v>
      </c>
      <c r="E178" s="243">
        <v>90.44</v>
      </c>
      <c r="F178" s="237">
        <f t="shared" si="6"/>
        <v>723.52</v>
      </c>
      <c r="G178" s="238">
        <f t="shared" si="7"/>
        <v>3.8596337621878179E-4</v>
      </c>
      <c r="H178" s="239">
        <f t="shared" si="8"/>
        <v>0.978546359624061</v>
      </c>
    </row>
    <row r="179" spans="1:8">
      <c r="A179" s="234" t="s">
        <v>2763</v>
      </c>
      <c r="B179" s="235" t="s">
        <v>205</v>
      </c>
      <c r="C179" s="235" t="s">
        <v>52</v>
      </c>
      <c r="D179" s="236">
        <v>3</v>
      </c>
      <c r="E179" s="237">
        <v>240.76</v>
      </c>
      <c r="F179" s="237">
        <f t="shared" si="6"/>
        <v>722.28</v>
      </c>
      <c r="G179" s="238">
        <f t="shared" si="7"/>
        <v>3.8530189542141432E-4</v>
      </c>
      <c r="H179" s="239">
        <f t="shared" si="8"/>
        <v>0.97893166151948241</v>
      </c>
    </row>
    <row r="180" spans="1:8">
      <c r="A180" s="240" t="s">
        <v>538</v>
      </c>
      <c r="B180" s="241" t="s">
        <v>539</v>
      </c>
      <c r="C180" s="241" t="s">
        <v>254</v>
      </c>
      <c r="D180" s="242">
        <v>18</v>
      </c>
      <c r="E180" s="243">
        <v>39.35</v>
      </c>
      <c r="F180" s="237">
        <f t="shared" si="6"/>
        <v>708.30000000000007</v>
      </c>
      <c r="G180" s="238">
        <f t="shared" si="7"/>
        <v>3.7784423288335248E-4</v>
      </c>
      <c r="H180" s="239">
        <f t="shared" si="8"/>
        <v>0.97930950575236575</v>
      </c>
    </row>
    <row r="181" spans="1:8">
      <c r="A181" s="234" t="s">
        <v>2763</v>
      </c>
      <c r="B181" s="235" t="s">
        <v>336</v>
      </c>
      <c r="C181" s="235" t="s">
        <v>28</v>
      </c>
      <c r="D181" s="236">
        <v>2</v>
      </c>
      <c r="E181" s="237">
        <v>349.24</v>
      </c>
      <c r="F181" s="237">
        <f t="shared" si="6"/>
        <v>698.48</v>
      </c>
      <c r="G181" s="238">
        <f t="shared" si="7"/>
        <v>3.7260573173000707E-4</v>
      </c>
      <c r="H181" s="239">
        <f t="shared" si="8"/>
        <v>0.97968211148409579</v>
      </c>
    </row>
    <row r="182" spans="1:8">
      <c r="A182" s="234" t="s">
        <v>2763</v>
      </c>
      <c r="B182" s="235" t="s">
        <v>352</v>
      </c>
      <c r="C182" s="235" t="s">
        <v>28</v>
      </c>
      <c r="D182" s="236">
        <v>1</v>
      </c>
      <c r="E182" s="237">
        <v>690.13</v>
      </c>
      <c r="F182" s="237">
        <f t="shared" si="6"/>
        <v>690.13</v>
      </c>
      <c r="G182" s="238">
        <f t="shared" si="7"/>
        <v>3.6815140539289568E-4</v>
      </c>
      <c r="H182" s="239">
        <f t="shared" si="8"/>
        <v>0.98005026288948871</v>
      </c>
    </row>
    <row r="183" spans="1:8">
      <c r="A183" s="240" t="s">
        <v>372</v>
      </c>
      <c r="B183" s="241" t="s">
        <v>179</v>
      </c>
      <c r="C183" s="241" t="s">
        <v>47</v>
      </c>
      <c r="D183" s="242">
        <v>66.5</v>
      </c>
      <c r="E183" s="243">
        <v>10.19</v>
      </c>
      <c r="F183" s="237">
        <f t="shared" si="6"/>
        <v>677.63499999999999</v>
      </c>
      <c r="G183" s="238">
        <f t="shared" si="7"/>
        <v>3.6148591945490684E-4</v>
      </c>
      <c r="H183" s="239">
        <f t="shared" si="8"/>
        <v>0.98041174880894366</v>
      </c>
    </row>
    <row r="184" spans="1:8">
      <c r="A184" s="234" t="s">
        <v>2763</v>
      </c>
      <c r="B184" s="235" t="s">
        <v>147</v>
      </c>
      <c r="C184" s="235" t="s">
        <v>28</v>
      </c>
      <c r="D184" s="236">
        <v>5</v>
      </c>
      <c r="E184" s="237">
        <v>135.38999999999999</v>
      </c>
      <c r="F184" s="237">
        <f t="shared" si="6"/>
        <v>676.94999999999993</v>
      </c>
      <c r="G184" s="238">
        <f t="shared" si="7"/>
        <v>3.6112050465958689E-4</v>
      </c>
      <c r="H184" s="239">
        <f t="shared" si="8"/>
        <v>0.9807728693136033</v>
      </c>
    </row>
    <row r="185" spans="1:8">
      <c r="A185" s="240" t="s">
        <v>732</v>
      </c>
      <c r="B185" s="241" t="s">
        <v>733</v>
      </c>
      <c r="C185" s="241" t="s">
        <v>28</v>
      </c>
      <c r="D185" s="242">
        <v>1</v>
      </c>
      <c r="E185" s="243">
        <v>666.34</v>
      </c>
      <c r="F185" s="237">
        <f t="shared" si="6"/>
        <v>666.34</v>
      </c>
      <c r="G185" s="238">
        <f t="shared" si="7"/>
        <v>3.5546057622404779E-4</v>
      </c>
      <c r="H185" s="239">
        <f t="shared" si="8"/>
        <v>0.98112832988982734</v>
      </c>
    </row>
    <row r="186" spans="1:8">
      <c r="A186" s="240" t="s">
        <v>45</v>
      </c>
      <c r="B186" s="241" t="s">
        <v>46</v>
      </c>
      <c r="C186" s="241" t="s">
        <v>47</v>
      </c>
      <c r="D186" s="242">
        <v>100</v>
      </c>
      <c r="E186" s="243">
        <v>6.63</v>
      </c>
      <c r="F186" s="237">
        <f t="shared" si="6"/>
        <v>663</v>
      </c>
      <c r="G186" s="238">
        <f t="shared" si="7"/>
        <v>3.5367884568920325E-4</v>
      </c>
      <c r="H186" s="239">
        <f t="shared" si="8"/>
        <v>0.9814820087355165</v>
      </c>
    </row>
    <row r="187" spans="1:8">
      <c r="A187" s="234" t="s">
        <v>2763</v>
      </c>
      <c r="B187" s="235" t="s">
        <v>338</v>
      </c>
      <c r="C187" s="235" t="s">
        <v>28</v>
      </c>
      <c r="D187" s="236">
        <v>3</v>
      </c>
      <c r="E187" s="237">
        <v>219.22</v>
      </c>
      <c r="F187" s="237">
        <f t="shared" si="6"/>
        <v>657.66</v>
      </c>
      <c r="G187" s="238">
        <f t="shared" si="7"/>
        <v>3.5083021064247568E-4</v>
      </c>
      <c r="H187" s="239">
        <f t="shared" si="8"/>
        <v>0.98183283894615903</v>
      </c>
    </row>
    <row r="188" spans="1:8">
      <c r="A188" s="240" t="s">
        <v>660</v>
      </c>
      <c r="B188" s="241" t="s">
        <v>661</v>
      </c>
      <c r="C188" s="241" t="s">
        <v>19</v>
      </c>
      <c r="D188" s="242">
        <v>22</v>
      </c>
      <c r="E188" s="243">
        <v>29.58</v>
      </c>
      <c r="F188" s="237">
        <f t="shared" si="6"/>
        <v>650.76</v>
      </c>
      <c r="G188" s="238">
        <f t="shared" si="7"/>
        <v>3.4714939007647947E-4</v>
      </c>
      <c r="H188" s="239">
        <f t="shared" si="8"/>
        <v>0.98217998833623554</v>
      </c>
    </row>
    <row r="189" spans="1:8">
      <c r="A189" s="240" t="s">
        <v>611</v>
      </c>
      <c r="B189" s="241" t="s">
        <v>612</v>
      </c>
      <c r="C189" s="241" t="s">
        <v>19</v>
      </c>
      <c r="D189" s="242">
        <v>241</v>
      </c>
      <c r="E189" s="243">
        <v>2.68</v>
      </c>
      <c r="F189" s="237">
        <f t="shared" si="6"/>
        <v>645.88</v>
      </c>
      <c r="G189" s="238">
        <f t="shared" si="7"/>
        <v>3.4454614306748504E-4</v>
      </c>
      <c r="H189" s="239">
        <f t="shared" si="8"/>
        <v>0.98252453447930299</v>
      </c>
    </row>
    <row r="190" spans="1:8">
      <c r="A190" s="240" t="s">
        <v>576</v>
      </c>
      <c r="B190" s="241" t="s">
        <v>577</v>
      </c>
      <c r="C190" s="241" t="s">
        <v>52</v>
      </c>
      <c r="D190" s="242">
        <v>60</v>
      </c>
      <c r="E190" s="243">
        <v>10.65</v>
      </c>
      <c r="F190" s="237">
        <f t="shared" si="6"/>
        <v>639</v>
      </c>
      <c r="G190" s="238">
        <f t="shared" si="7"/>
        <v>3.4087599154660766E-4</v>
      </c>
      <c r="H190" s="239">
        <f t="shared" si="8"/>
        <v>0.98286541047084963</v>
      </c>
    </row>
    <row r="191" spans="1:8">
      <c r="A191" s="240" t="s">
        <v>73</v>
      </c>
      <c r="B191" s="241" t="s">
        <v>74</v>
      </c>
      <c r="C191" s="241" t="s">
        <v>28</v>
      </c>
      <c r="D191" s="242">
        <v>115</v>
      </c>
      <c r="E191" s="243">
        <v>5.55</v>
      </c>
      <c r="F191" s="237">
        <f t="shared" si="6"/>
        <v>638.25</v>
      </c>
      <c r="G191" s="238">
        <f t="shared" si="7"/>
        <v>3.4047590235465153E-4</v>
      </c>
      <c r="H191" s="239">
        <f t="shared" si="8"/>
        <v>0.98320588637320427</v>
      </c>
    </row>
    <row r="192" spans="1:8">
      <c r="A192" s="234" t="s">
        <v>2763</v>
      </c>
      <c r="B192" s="235" t="s">
        <v>551</v>
      </c>
      <c r="C192" s="235" t="s">
        <v>28</v>
      </c>
      <c r="D192" s="236">
        <v>1</v>
      </c>
      <c r="E192" s="237">
        <v>630.13</v>
      </c>
      <c r="F192" s="237">
        <f t="shared" si="6"/>
        <v>630.13</v>
      </c>
      <c r="G192" s="238">
        <f t="shared" si="7"/>
        <v>3.3614427003640667E-4</v>
      </c>
      <c r="H192" s="239">
        <f t="shared" si="8"/>
        <v>0.98354203064324064</v>
      </c>
    </row>
    <row r="193" spans="1:8">
      <c r="A193" s="234" t="s">
        <v>2763</v>
      </c>
      <c r="B193" s="235" t="s">
        <v>452</v>
      </c>
      <c r="C193" s="235" t="s">
        <v>28</v>
      </c>
      <c r="D193" s="236">
        <v>1</v>
      </c>
      <c r="E193" s="237">
        <v>623.41999999999996</v>
      </c>
      <c r="F193" s="237">
        <f t="shared" si="6"/>
        <v>623.41999999999996</v>
      </c>
      <c r="G193" s="238">
        <f t="shared" si="7"/>
        <v>3.3256480539903933E-4</v>
      </c>
      <c r="H193" s="239">
        <f t="shared" si="8"/>
        <v>0.98387459544863964</v>
      </c>
    </row>
    <row r="194" spans="1:8">
      <c r="A194" s="234" t="s">
        <v>2763</v>
      </c>
      <c r="B194" s="235" t="s">
        <v>356</v>
      </c>
      <c r="C194" s="235" t="s">
        <v>28</v>
      </c>
      <c r="D194" s="236">
        <v>39</v>
      </c>
      <c r="E194" s="237">
        <v>15.88</v>
      </c>
      <c r="F194" s="237">
        <f t="shared" si="6"/>
        <v>619.32000000000005</v>
      </c>
      <c r="G194" s="238">
        <f t="shared" si="7"/>
        <v>3.3037765114967929E-4</v>
      </c>
      <c r="H194" s="239">
        <f t="shared" si="8"/>
        <v>0.98420497309978927</v>
      </c>
    </row>
    <row r="195" spans="1:8">
      <c r="A195" s="234" t="s">
        <v>2763</v>
      </c>
      <c r="B195" s="235" t="s">
        <v>851</v>
      </c>
      <c r="C195" s="235" t="s">
        <v>28</v>
      </c>
      <c r="D195" s="236">
        <v>4</v>
      </c>
      <c r="E195" s="237">
        <v>152.36000000000001</v>
      </c>
      <c r="F195" s="237">
        <f t="shared" si="6"/>
        <v>609.44000000000005</v>
      </c>
      <c r="G195" s="238">
        <f t="shared" si="7"/>
        <v>3.2510714286097743E-4</v>
      </c>
      <c r="H195" s="239">
        <f t="shared" si="8"/>
        <v>0.98453008024265021</v>
      </c>
    </row>
    <row r="196" spans="1:8">
      <c r="A196" s="240" t="s">
        <v>410</v>
      </c>
      <c r="B196" s="241" t="s">
        <v>411</v>
      </c>
      <c r="C196" s="241" t="s">
        <v>52</v>
      </c>
      <c r="D196" s="242">
        <v>3</v>
      </c>
      <c r="E196" s="243">
        <v>199.74</v>
      </c>
      <c r="F196" s="237">
        <f t="shared" si="6"/>
        <v>599.22</v>
      </c>
      <c r="G196" s="238">
        <f t="shared" si="7"/>
        <v>3.196552608052555E-4</v>
      </c>
      <c r="H196" s="239">
        <f t="shared" si="8"/>
        <v>0.98484973550345545</v>
      </c>
    </row>
    <row r="197" spans="1:8">
      <c r="A197" s="234" t="s">
        <v>2763</v>
      </c>
      <c r="B197" s="235" t="s">
        <v>849</v>
      </c>
      <c r="C197" s="235" t="s">
        <v>28</v>
      </c>
      <c r="D197" s="236">
        <v>4</v>
      </c>
      <c r="E197" s="237">
        <v>147.79</v>
      </c>
      <c r="F197" s="237">
        <f t="shared" si="6"/>
        <v>591.16</v>
      </c>
      <c r="G197" s="238">
        <f t="shared" si="7"/>
        <v>3.153556356223671E-4</v>
      </c>
      <c r="H197" s="239">
        <f t="shared" si="8"/>
        <v>0.9851650911390778</v>
      </c>
    </row>
    <row r="198" spans="1:8">
      <c r="A198" s="240" t="s">
        <v>693</v>
      </c>
      <c r="B198" s="241" t="s">
        <v>694</v>
      </c>
      <c r="C198" s="241" t="s">
        <v>28</v>
      </c>
      <c r="D198" s="242">
        <v>2</v>
      </c>
      <c r="E198" s="243">
        <v>293.85000000000002</v>
      </c>
      <c r="F198" s="237">
        <f t="shared" ref="F198:F261" si="9">D198*E198</f>
        <v>587.70000000000005</v>
      </c>
      <c r="G198" s="238">
        <f t="shared" ref="G198:G261" si="10">F198/$F$2</f>
        <v>3.135098908168096E-4</v>
      </c>
      <c r="H198" s="239">
        <f t="shared" si="8"/>
        <v>0.9854786010298946</v>
      </c>
    </row>
    <row r="199" spans="1:8">
      <c r="A199" s="234" t="s">
        <v>2763</v>
      </c>
      <c r="B199" s="235" t="s">
        <v>340</v>
      </c>
      <c r="C199" s="235" t="s">
        <v>28</v>
      </c>
      <c r="D199" s="236">
        <v>2</v>
      </c>
      <c r="E199" s="237">
        <v>289</v>
      </c>
      <c r="F199" s="237">
        <f t="shared" si="9"/>
        <v>578</v>
      </c>
      <c r="G199" s="238">
        <f t="shared" si="10"/>
        <v>3.083354039341772E-4</v>
      </c>
      <c r="H199" s="239">
        <f t="shared" si="8"/>
        <v>0.98578693643382875</v>
      </c>
    </row>
    <row r="200" spans="1:8">
      <c r="A200" s="240" t="s">
        <v>488</v>
      </c>
      <c r="B200" s="241" t="s">
        <v>489</v>
      </c>
      <c r="C200" s="241" t="s">
        <v>52</v>
      </c>
      <c r="D200" s="242">
        <v>22</v>
      </c>
      <c r="E200" s="243">
        <v>26.05</v>
      </c>
      <c r="F200" s="237">
        <f t="shared" si="9"/>
        <v>573.1</v>
      </c>
      <c r="G200" s="238">
        <f t="shared" si="10"/>
        <v>3.0572148788006394E-4</v>
      </c>
      <c r="H200" s="239">
        <f t="shared" si="8"/>
        <v>0.98609265792170886</v>
      </c>
    </row>
    <row r="201" spans="1:8">
      <c r="A201" s="234" t="s">
        <v>2763</v>
      </c>
      <c r="B201" s="235" t="s">
        <v>149</v>
      </c>
      <c r="C201" s="235" t="s">
        <v>28</v>
      </c>
      <c r="D201" s="236">
        <v>6</v>
      </c>
      <c r="E201" s="237">
        <v>93.54</v>
      </c>
      <c r="F201" s="237">
        <f t="shared" si="9"/>
        <v>561.24</v>
      </c>
      <c r="G201" s="238">
        <f t="shared" si="10"/>
        <v>2.9939474412459796E-4</v>
      </c>
      <c r="H201" s="239">
        <f t="shared" ref="H201:H264" si="11">G201+H200</f>
        <v>0.98639205266583341</v>
      </c>
    </row>
    <row r="202" spans="1:8">
      <c r="A202" s="240" t="s">
        <v>691</v>
      </c>
      <c r="B202" s="241" t="s">
        <v>692</v>
      </c>
      <c r="C202" s="241" t="s">
        <v>28</v>
      </c>
      <c r="D202" s="242">
        <v>2</v>
      </c>
      <c r="E202" s="243">
        <v>275.93</v>
      </c>
      <c r="F202" s="237">
        <f t="shared" si="9"/>
        <v>551.86</v>
      </c>
      <c r="G202" s="238">
        <f t="shared" si="10"/>
        <v>2.943909619638668E-4</v>
      </c>
      <c r="H202" s="239">
        <f t="shared" si="11"/>
        <v>0.98668644362779723</v>
      </c>
    </row>
    <row r="203" spans="1:8">
      <c r="A203" s="234" t="s">
        <v>2763</v>
      </c>
      <c r="B203" s="235" t="s">
        <v>334</v>
      </c>
      <c r="C203" s="235" t="s">
        <v>28</v>
      </c>
      <c r="D203" s="236">
        <v>3</v>
      </c>
      <c r="E203" s="237">
        <v>179.46</v>
      </c>
      <c r="F203" s="237">
        <f t="shared" si="9"/>
        <v>538.38</v>
      </c>
      <c r="G203" s="238">
        <f t="shared" si="10"/>
        <v>2.8720002555377561E-4</v>
      </c>
      <c r="H203" s="239">
        <f t="shared" si="11"/>
        <v>0.98697364365335105</v>
      </c>
    </row>
    <row r="204" spans="1:8">
      <c r="A204" s="240" t="s">
        <v>214</v>
      </c>
      <c r="B204" s="241" t="s">
        <v>215</v>
      </c>
      <c r="C204" s="241" t="s">
        <v>52</v>
      </c>
      <c r="D204" s="242">
        <v>72</v>
      </c>
      <c r="E204" s="243">
        <v>7.39</v>
      </c>
      <c r="F204" s="237">
        <f t="shared" si="9"/>
        <v>532.07999999999993</v>
      </c>
      <c r="G204" s="238">
        <f t="shared" si="10"/>
        <v>2.8383927634134426E-4</v>
      </c>
      <c r="H204" s="239">
        <f t="shared" si="11"/>
        <v>0.9872574829296924</v>
      </c>
    </row>
    <row r="205" spans="1:8">
      <c r="A205" s="240" t="s">
        <v>737</v>
      </c>
      <c r="B205" s="241" t="s">
        <v>738</v>
      </c>
      <c r="C205" s="241" t="s">
        <v>28</v>
      </c>
      <c r="D205" s="242">
        <v>4</v>
      </c>
      <c r="E205" s="243">
        <v>130.97</v>
      </c>
      <c r="F205" s="237">
        <f t="shared" si="9"/>
        <v>523.88</v>
      </c>
      <c r="G205" s="238">
        <f t="shared" si="10"/>
        <v>2.7946496784262413E-4</v>
      </c>
      <c r="H205" s="239">
        <f t="shared" si="11"/>
        <v>0.98753694789753499</v>
      </c>
    </row>
    <row r="206" spans="1:8">
      <c r="A206" s="234" t="s">
        <v>2763</v>
      </c>
      <c r="B206" s="235" t="s">
        <v>839</v>
      </c>
      <c r="C206" s="235" t="s">
        <v>52</v>
      </c>
      <c r="D206" s="236">
        <v>122</v>
      </c>
      <c r="E206" s="237">
        <v>4.28</v>
      </c>
      <c r="F206" s="237">
        <f t="shared" si="9"/>
        <v>522.16000000000008</v>
      </c>
      <c r="G206" s="238">
        <f t="shared" si="10"/>
        <v>2.7854742996240485E-4</v>
      </c>
      <c r="H206" s="239">
        <f t="shared" si="11"/>
        <v>0.98781549532749735</v>
      </c>
    </row>
    <row r="207" spans="1:8">
      <c r="A207" s="240" t="s">
        <v>286</v>
      </c>
      <c r="B207" s="241" t="s">
        <v>287</v>
      </c>
      <c r="C207" s="241" t="s">
        <v>47</v>
      </c>
      <c r="D207" s="242">
        <v>87.5</v>
      </c>
      <c r="E207" s="243">
        <v>5.89</v>
      </c>
      <c r="F207" s="237">
        <f t="shared" si="9"/>
        <v>515.375</v>
      </c>
      <c r="G207" s="238">
        <f t="shared" si="10"/>
        <v>2.7492795640584179E-4</v>
      </c>
      <c r="H207" s="239">
        <f t="shared" si="11"/>
        <v>0.98809042328390317</v>
      </c>
    </row>
    <row r="208" spans="1:8">
      <c r="A208" s="240" t="s">
        <v>720</v>
      </c>
      <c r="B208" s="241" t="s">
        <v>721</v>
      </c>
      <c r="C208" s="241" t="s">
        <v>28</v>
      </c>
      <c r="D208" s="242">
        <v>3</v>
      </c>
      <c r="E208" s="243">
        <v>170.59</v>
      </c>
      <c r="F208" s="237">
        <f t="shared" si="9"/>
        <v>511.77</v>
      </c>
      <c r="G208" s="238">
        <f t="shared" si="10"/>
        <v>2.7300486102317277E-4</v>
      </c>
      <c r="H208" s="239">
        <f t="shared" si="11"/>
        <v>0.98836342814492639</v>
      </c>
    </row>
    <row r="209" spans="1:8">
      <c r="A209" s="234" t="s">
        <v>2763</v>
      </c>
      <c r="B209" s="235" t="s">
        <v>553</v>
      </c>
      <c r="C209" s="235" t="s">
        <v>28</v>
      </c>
      <c r="D209" s="236">
        <v>2</v>
      </c>
      <c r="E209" s="237">
        <v>252.26</v>
      </c>
      <c r="F209" s="237">
        <f t="shared" si="9"/>
        <v>504.52</v>
      </c>
      <c r="G209" s="238">
        <f t="shared" si="10"/>
        <v>2.69137332167597E-4</v>
      </c>
      <c r="H209" s="239">
        <f t="shared" si="11"/>
        <v>0.98863256547709399</v>
      </c>
    </row>
    <row r="210" spans="1:8">
      <c r="A210" s="240" t="s">
        <v>703</v>
      </c>
      <c r="B210" s="241" t="s">
        <v>704</v>
      </c>
      <c r="C210" s="241" t="s">
        <v>19</v>
      </c>
      <c r="D210" s="242">
        <v>39</v>
      </c>
      <c r="E210" s="243">
        <v>12.5</v>
      </c>
      <c r="F210" s="237">
        <f t="shared" si="9"/>
        <v>487.5</v>
      </c>
      <c r="G210" s="238">
        <f t="shared" si="10"/>
        <v>2.6005797477147296E-4</v>
      </c>
      <c r="H210" s="239">
        <f t="shared" si="11"/>
        <v>0.98889262345186546</v>
      </c>
    </row>
    <row r="211" spans="1:8">
      <c r="A211" s="240" t="s">
        <v>687</v>
      </c>
      <c r="B211" s="241" t="s">
        <v>688</v>
      </c>
      <c r="C211" s="241" t="s">
        <v>19</v>
      </c>
      <c r="D211" s="242">
        <v>15.5</v>
      </c>
      <c r="E211" s="243">
        <v>31</v>
      </c>
      <c r="F211" s="237">
        <f t="shared" si="9"/>
        <v>480.5</v>
      </c>
      <c r="G211" s="238">
        <f t="shared" si="10"/>
        <v>2.5632380897988257E-4</v>
      </c>
      <c r="H211" s="239">
        <f t="shared" si="11"/>
        <v>0.98914894726084535</v>
      </c>
    </row>
    <row r="212" spans="1:8">
      <c r="A212" s="234" t="s">
        <v>2763</v>
      </c>
      <c r="B212" s="235" t="s">
        <v>135</v>
      </c>
      <c r="C212" s="235" t="s">
        <v>54</v>
      </c>
      <c r="D212" s="236">
        <v>4</v>
      </c>
      <c r="E212" s="237">
        <v>117.31</v>
      </c>
      <c r="F212" s="237">
        <f t="shared" si="9"/>
        <v>469.24</v>
      </c>
      <c r="G212" s="238">
        <f t="shared" si="10"/>
        <v>2.5031713657798152E-4</v>
      </c>
      <c r="H212" s="239">
        <f t="shared" si="11"/>
        <v>0.98939926439742332</v>
      </c>
    </row>
    <row r="213" spans="1:8">
      <c r="A213" s="240" t="s">
        <v>97</v>
      </c>
      <c r="B213" s="241" t="s">
        <v>98</v>
      </c>
      <c r="C213" s="241" t="s">
        <v>52</v>
      </c>
      <c r="D213" s="242">
        <v>30</v>
      </c>
      <c r="E213" s="243">
        <v>15.27</v>
      </c>
      <c r="F213" s="237">
        <f t="shared" si="9"/>
        <v>458.09999999999997</v>
      </c>
      <c r="G213" s="238">
        <f t="shared" si="10"/>
        <v>2.4437447844679336E-4</v>
      </c>
      <c r="H213" s="239">
        <f t="shared" si="11"/>
        <v>0.98964363887587015</v>
      </c>
    </row>
    <row r="214" spans="1:8">
      <c r="A214" s="240" t="s">
        <v>373</v>
      </c>
      <c r="B214" s="241" t="s">
        <v>374</v>
      </c>
      <c r="C214" s="241" t="s">
        <v>47</v>
      </c>
      <c r="D214" s="242">
        <v>53</v>
      </c>
      <c r="E214" s="243">
        <v>8.6</v>
      </c>
      <c r="F214" s="237">
        <f t="shared" si="9"/>
        <v>455.79999999999995</v>
      </c>
      <c r="G214" s="238">
        <f t="shared" si="10"/>
        <v>2.4314753825812794E-4</v>
      </c>
      <c r="H214" s="239">
        <f t="shared" si="11"/>
        <v>0.98988678641412831</v>
      </c>
    </row>
    <row r="215" spans="1:8">
      <c r="A215" s="240" t="s">
        <v>726</v>
      </c>
      <c r="B215" s="241" t="s">
        <v>727</v>
      </c>
      <c r="C215" s="241" t="s">
        <v>28</v>
      </c>
      <c r="D215" s="242">
        <v>1</v>
      </c>
      <c r="E215" s="243">
        <v>442.48</v>
      </c>
      <c r="F215" s="237">
        <f t="shared" si="9"/>
        <v>442.48</v>
      </c>
      <c r="G215" s="238">
        <f t="shared" si="10"/>
        <v>2.3604195420898742E-4</v>
      </c>
      <c r="H215" s="239">
        <f t="shared" si="11"/>
        <v>0.99012282836833732</v>
      </c>
    </row>
    <row r="216" spans="1:8">
      <c r="A216" s="234" t="s">
        <v>2763</v>
      </c>
      <c r="B216" s="235" t="s">
        <v>450</v>
      </c>
      <c r="C216" s="235" t="s">
        <v>28</v>
      </c>
      <c r="D216" s="236">
        <v>2</v>
      </c>
      <c r="E216" s="237">
        <v>221.1</v>
      </c>
      <c r="F216" s="237">
        <f t="shared" si="9"/>
        <v>442.2</v>
      </c>
      <c r="G216" s="238">
        <f t="shared" si="10"/>
        <v>2.3589258757732379E-4</v>
      </c>
      <c r="H216" s="239">
        <f t="shared" si="11"/>
        <v>0.9903587209559146</v>
      </c>
    </row>
    <row r="217" spans="1:8">
      <c r="A217" s="234" t="s">
        <v>2763</v>
      </c>
      <c r="B217" s="235" t="s">
        <v>151</v>
      </c>
      <c r="C217" s="235" t="s">
        <v>28</v>
      </c>
      <c r="D217" s="236">
        <v>30</v>
      </c>
      <c r="E217" s="237">
        <v>14.49</v>
      </c>
      <c r="F217" s="237">
        <f t="shared" si="9"/>
        <v>434.7</v>
      </c>
      <c r="G217" s="238">
        <f t="shared" si="10"/>
        <v>2.3189169565776267E-4</v>
      </c>
      <c r="H217" s="239">
        <f t="shared" si="11"/>
        <v>0.99059061265157233</v>
      </c>
    </row>
    <row r="218" spans="1:8">
      <c r="A218" s="240" t="s">
        <v>816</v>
      </c>
      <c r="B218" s="241" t="s">
        <v>817</v>
      </c>
      <c r="C218" s="241" t="s">
        <v>28</v>
      </c>
      <c r="D218" s="242">
        <v>1</v>
      </c>
      <c r="E218" s="243">
        <v>425.26</v>
      </c>
      <c r="F218" s="237">
        <f t="shared" si="9"/>
        <v>425.26</v>
      </c>
      <c r="G218" s="238">
        <f t="shared" si="10"/>
        <v>2.2685590636167507E-4</v>
      </c>
      <c r="H218" s="239">
        <f t="shared" si="11"/>
        <v>0.99081746855793396</v>
      </c>
    </row>
    <row r="219" spans="1:8">
      <c r="A219" s="240" t="s">
        <v>718</v>
      </c>
      <c r="B219" s="241" t="s">
        <v>719</v>
      </c>
      <c r="C219" s="241" t="s">
        <v>28</v>
      </c>
      <c r="D219" s="242">
        <v>1</v>
      </c>
      <c r="E219" s="243">
        <v>422.95</v>
      </c>
      <c r="F219" s="237">
        <f t="shared" si="9"/>
        <v>422.95</v>
      </c>
      <c r="G219" s="238">
        <f t="shared" si="10"/>
        <v>2.2562363165045025E-4</v>
      </c>
      <c r="H219" s="239">
        <f t="shared" si="11"/>
        <v>0.99104309218958442</v>
      </c>
    </row>
    <row r="220" spans="1:8">
      <c r="A220" s="234" t="s">
        <v>2763</v>
      </c>
      <c r="B220" s="235" t="s">
        <v>500</v>
      </c>
      <c r="C220" s="235" t="s">
        <v>28</v>
      </c>
      <c r="D220" s="236">
        <v>3</v>
      </c>
      <c r="E220" s="237">
        <v>140.35</v>
      </c>
      <c r="F220" s="237">
        <f t="shared" si="9"/>
        <v>421.04999999999995</v>
      </c>
      <c r="G220" s="238">
        <f t="shared" si="10"/>
        <v>2.2461007236416141E-4</v>
      </c>
      <c r="H220" s="239">
        <f t="shared" si="11"/>
        <v>0.9912677022619486</v>
      </c>
    </row>
    <row r="221" spans="1:8">
      <c r="A221" s="234" t="s">
        <v>2763</v>
      </c>
      <c r="B221" s="235" t="s">
        <v>474</v>
      </c>
      <c r="C221" s="235" t="s">
        <v>28</v>
      </c>
      <c r="D221" s="236">
        <v>2</v>
      </c>
      <c r="E221" s="237">
        <v>208</v>
      </c>
      <c r="F221" s="237">
        <f t="shared" si="9"/>
        <v>416</v>
      </c>
      <c r="G221" s="238">
        <f t="shared" si="10"/>
        <v>2.2191613847165695E-4</v>
      </c>
      <c r="H221" s="239">
        <f t="shared" si="11"/>
        <v>0.99148961840042027</v>
      </c>
    </row>
    <row r="222" spans="1:8">
      <c r="A222" s="240" t="s">
        <v>522</v>
      </c>
      <c r="B222" s="241" t="s">
        <v>523</v>
      </c>
      <c r="C222" s="241" t="s">
        <v>52</v>
      </c>
      <c r="D222" s="242">
        <v>103</v>
      </c>
      <c r="E222" s="243">
        <v>3.99</v>
      </c>
      <c r="F222" s="237">
        <f t="shared" si="9"/>
        <v>410.97</v>
      </c>
      <c r="G222" s="238">
        <f t="shared" si="10"/>
        <v>2.1923287362427129E-4</v>
      </c>
      <c r="H222" s="239">
        <f t="shared" si="11"/>
        <v>0.99170885127404451</v>
      </c>
    </row>
    <row r="223" spans="1:8">
      <c r="A223" s="234" t="s">
        <v>2763</v>
      </c>
      <c r="B223" s="235" t="s">
        <v>476</v>
      </c>
      <c r="C223" s="235" t="s">
        <v>28</v>
      </c>
      <c r="D223" s="236">
        <v>1</v>
      </c>
      <c r="E223" s="237">
        <v>408</v>
      </c>
      <c r="F223" s="237">
        <f t="shared" si="9"/>
        <v>408</v>
      </c>
      <c r="G223" s="238">
        <f t="shared" si="10"/>
        <v>2.1764852042412507E-4</v>
      </c>
      <c r="H223" s="239">
        <f t="shared" si="11"/>
        <v>0.99192649979446867</v>
      </c>
    </row>
    <row r="224" spans="1:8">
      <c r="A224" s="240" t="s">
        <v>666</v>
      </c>
      <c r="B224" s="241" t="s">
        <v>667</v>
      </c>
      <c r="C224" s="241" t="s">
        <v>19</v>
      </c>
      <c r="D224" s="242">
        <v>11</v>
      </c>
      <c r="E224" s="243">
        <v>35.65</v>
      </c>
      <c r="F224" s="237">
        <f t="shared" si="9"/>
        <v>392.15</v>
      </c>
      <c r="G224" s="238">
        <f t="shared" si="10"/>
        <v>2.0919330216745256E-4</v>
      </c>
      <c r="H224" s="239">
        <f t="shared" si="11"/>
        <v>0.99213569309663607</v>
      </c>
    </row>
    <row r="225" spans="1:8">
      <c r="A225" s="240" t="s">
        <v>672</v>
      </c>
      <c r="B225" s="241" t="s">
        <v>673</v>
      </c>
      <c r="C225" s="241" t="s">
        <v>19</v>
      </c>
      <c r="D225" s="242">
        <v>5</v>
      </c>
      <c r="E225" s="243">
        <v>76.58</v>
      </c>
      <c r="F225" s="237">
        <f t="shared" si="9"/>
        <v>382.9</v>
      </c>
      <c r="G225" s="238">
        <f t="shared" si="10"/>
        <v>2.0425886879999383E-4</v>
      </c>
      <c r="H225" s="239">
        <f t="shared" si="11"/>
        <v>0.99233995196543612</v>
      </c>
    </row>
    <row r="226" spans="1:8">
      <c r="A226" s="240" t="s">
        <v>128</v>
      </c>
      <c r="B226" s="241" t="s">
        <v>129</v>
      </c>
      <c r="C226" s="241" t="s">
        <v>28</v>
      </c>
      <c r="D226" s="242">
        <v>20</v>
      </c>
      <c r="E226" s="243">
        <v>17.920000000000002</v>
      </c>
      <c r="F226" s="237">
        <f t="shared" si="9"/>
        <v>358.40000000000003</v>
      </c>
      <c r="G226" s="238">
        <f t="shared" si="10"/>
        <v>1.9118928852942754E-4</v>
      </c>
      <c r="H226" s="239">
        <f t="shared" si="11"/>
        <v>0.99253114125396558</v>
      </c>
    </row>
    <row r="227" spans="1:8">
      <c r="A227" s="240" t="s">
        <v>65</v>
      </c>
      <c r="B227" s="241" t="s">
        <v>66</v>
      </c>
      <c r="C227" s="241" t="s">
        <v>28</v>
      </c>
      <c r="D227" s="242">
        <v>40</v>
      </c>
      <c r="E227" s="243">
        <v>8.92</v>
      </c>
      <c r="F227" s="237">
        <f t="shared" si="9"/>
        <v>356.8</v>
      </c>
      <c r="G227" s="238">
        <f t="shared" si="10"/>
        <v>1.9033576491992116E-4</v>
      </c>
      <c r="H227" s="239">
        <f t="shared" si="11"/>
        <v>0.99272147701888547</v>
      </c>
    </row>
    <row r="228" spans="1:8">
      <c r="A228" s="240" t="s">
        <v>836</v>
      </c>
      <c r="B228" s="241" t="s">
        <v>837</v>
      </c>
      <c r="C228" s="241" t="s">
        <v>47</v>
      </c>
      <c r="D228" s="242">
        <v>4</v>
      </c>
      <c r="E228" s="243">
        <v>89.06</v>
      </c>
      <c r="F228" s="237">
        <f t="shared" si="9"/>
        <v>356.24</v>
      </c>
      <c r="G228" s="238">
        <f t="shared" si="10"/>
        <v>1.9003703165659393E-4</v>
      </c>
      <c r="H228" s="239">
        <f t="shared" si="11"/>
        <v>0.99291151405054201</v>
      </c>
    </row>
    <row r="229" spans="1:8">
      <c r="A229" s="234" t="s">
        <v>2763</v>
      </c>
      <c r="B229" s="235" t="s">
        <v>557</v>
      </c>
      <c r="C229" s="235" t="s">
        <v>28</v>
      </c>
      <c r="D229" s="236">
        <v>1</v>
      </c>
      <c r="E229" s="237">
        <v>352</v>
      </c>
      <c r="F229" s="237">
        <f t="shared" si="9"/>
        <v>352</v>
      </c>
      <c r="G229" s="238">
        <f t="shared" si="10"/>
        <v>1.8777519409140202E-4</v>
      </c>
      <c r="H229" s="239">
        <f t="shared" si="11"/>
        <v>0.99309928924463342</v>
      </c>
    </row>
    <row r="230" spans="1:8">
      <c r="A230" s="240" t="s">
        <v>615</v>
      </c>
      <c r="B230" s="241" t="s">
        <v>616</v>
      </c>
      <c r="C230" s="241" t="s">
        <v>19</v>
      </c>
      <c r="D230" s="242">
        <v>1.5</v>
      </c>
      <c r="E230" s="243">
        <v>222.94</v>
      </c>
      <c r="F230" s="237">
        <f t="shared" si="9"/>
        <v>334.40999999999997</v>
      </c>
      <c r="G230" s="238">
        <f t="shared" si="10"/>
        <v>1.7839176890939131E-4</v>
      </c>
      <c r="H230" s="239">
        <f t="shared" si="11"/>
        <v>0.99327768101354286</v>
      </c>
    </row>
    <row r="231" spans="1:8">
      <c r="A231" s="240" t="s">
        <v>77</v>
      </c>
      <c r="B231" s="241" t="s">
        <v>78</v>
      </c>
      <c r="C231" s="241" t="s">
        <v>28</v>
      </c>
      <c r="D231" s="242">
        <v>30</v>
      </c>
      <c r="E231" s="243">
        <v>10.93</v>
      </c>
      <c r="F231" s="237">
        <f t="shared" si="9"/>
        <v>327.9</v>
      </c>
      <c r="G231" s="238">
        <f t="shared" si="10"/>
        <v>1.7491899472321228E-4</v>
      </c>
      <c r="H231" s="239">
        <f t="shared" si="11"/>
        <v>0.99345260000826607</v>
      </c>
    </row>
    <row r="232" spans="1:8">
      <c r="A232" s="234" t="s">
        <v>2763</v>
      </c>
      <c r="B232" s="235" t="s">
        <v>555</v>
      </c>
      <c r="C232" s="235" t="s">
        <v>28</v>
      </c>
      <c r="D232" s="236">
        <v>2</v>
      </c>
      <c r="E232" s="237">
        <v>156.88999999999999</v>
      </c>
      <c r="F232" s="237">
        <f t="shared" si="9"/>
        <v>313.77999999999997</v>
      </c>
      <c r="G232" s="238">
        <f t="shared" si="10"/>
        <v>1.6738664886931852E-4</v>
      </c>
      <c r="H232" s="239">
        <f t="shared" si="11"/>
        <v>0.99361998665713536</v>
      </c>
    </row>
    <row r="233" spans="1:8">
      <c r="A233" s="240" t="s">
        <v>283</v>
      </c>
      <c r="B233" s="241" t="s">
        <v>284</v>
      </c>
      <c r="C233" s="241" t="s">
        <v>28</v>
      </c>
      <c r="D233" s="242">
        <v>2</v>
      </c>
      <c r="E233" s="243">
        <v>155.05000000000001</v>
      </c>
      <c r="F233" s="237">
        <f t="shared" si="9"/>
        <v>310.10000000000002</v>
      </c>
      <c r="G233" s="238">
        <f t="shared" si="10"/>
        <v>1.6542354456745389E-4</v>
      </c>
      <c r="H233" s="239">
        <f t="shared" si="11"/>
        <v>0.99378541020170286</v>
      </c>
    </row>
    <row r="234" spans="1:8">
      <c r="A234" s="240" t="s">
        <v>289</v>
      </c>
      <c r="B234" s="241" t="s">
        <v>290</v>
      </c>
      <c r="C234" s="241" t="s">
        <v>47</v>
      </c>
      <c r="D234" s="242">
        <v>20</v>
      </c>
      <c r="E234" s="243">
        <v>15.12</v>
      </c>
      <c r="F234" s="237">
        <f t="shared" si="9"/>
        <v>302.39999999999998</v>
      </c>
      <c r="G234" s="238">
        <f t="shared" si="10"/>
        <v>1.6131596219670446E-4</v>
      </c>
      <c r="H234" s="239">
        <f t="shared" si="11"/>
        <v>0.99394672616389956</v>
      </c>
    </row>
    <row r="235" spans="1:8">
      <c r="A235" s="240" t="s">
        <v>548</v>
      </c>
      <c r="B235" s="241" t="s">
        <v>549</v>
      </c>
      <c r="C235" s="241" t="s">
        <v>259</v>
      </c>
      <c r="D235" s="242">
        <v>24</v>
      </c>
      <c r="E235" s="243">
        <v>12.44</v>
      </c>
      <c r="F235" s="237">
        <f t="shared" si="9"/>
        <v>298.56</v>
      </c>
      <c r="G235" s="238">
        <f t="shared" si="10"/>
        <v>1.5926750553388918E-4</v>
      </c>
      <c r="H235" s="239">
        <f t="shared" si="11"/>
        <v>0.99410599366943342</v>
      </c>
    </row>
    <row r="236" spans="1:8">
      <c r="A236" s="240" t="s">
        <v>668</v>
      </c>
      <c r="B236" s="241" t="s">
        <v>669</v>
      </c>
      <c r="C236" s="241" t="s">
        <v>19</v>
      </c>
      <c r="D236" s="242">
        <v>27.5</v>
      </c>
      <c r="E236" s="243">
        <v>10.23</v>
      </c>
      <c r="F236" s="237">
        <f t="shared" si="9"/>
        <v>281.32499999999999</v>
      </c>
      <c r="G236" s="238">
        <f t="shared" si="10"/>
        <v>1.5007345590273771E-4</v>
      </c>
      <c r="H236" s="239">
        <f t="shared" si="11"/>
        <v>0.99425606712533621</v>
      </c>
    </row>
    <row r="237" spans="1:8">
      <c r="A237" s="240" t="s">
        <v>819</v>
      </c>
      <c r="B237" s="241" t="s">
        <v>820</v>
      </c>
      <c r="C237" s="241" t="s">
        <v>28</v>
      </c>
      <c r="D237" s="242">
        <v>1</v>
      </c>
      <c r="E237" s="243">
        <v>278.83</v>
      </c>
      <c r="F237" s="237">
        <f t="shared" si="9"/>
        <v>278.83</v>
      </c>
      <c r="G237" s="238">
        <f t="shared" si="10"/>
        <v>1.487424925241637E-4</v>
      </c>
      <c r="H237" s="239">
        <f t="shared" si="11"/>
        <v>0.99440480961786037</v>
      </c>
    </row>
    <row r="238" spans="1:8">
      <c r="A238" s="234" t="s">
        <v>2763</v>
      </c>
      <c r="B238" s="235" t="s">
        <v>137</v>
      </c>
      <c r="C238" s="235" t="s">
        <v>54</v>
      </c>
      <c r="D238" s="236">
        <v>3</v>
      </c>
      <c r="E238" s="237">
        <v>91.55</v>
      </c>
      <c r="F238" s="237">
        <f t="shared" si="9"/>
        <v>274.64999999999998</v>
      </c>
      <c r="G238" s="238">
        <f t="shared" si="10"/>
        <v>1.4651266209432829E-4</v>
      </c>
      <c r="H238" s="239">
        <f t="shared" si="11"/>
        <v>0.99455132227995469</v>
      </c>
    </row>
    <row r="239" spans="1:8">
      <c r="A239" s="240" t="s">
        <v>59</v>
      </c>
      <c r="B239" s="241" t="s">
        <v>60</v>
      </c>
      <c r="C239" s="241" t="s">
        <v>52</v>
      </c>
      <c r="D239" s="242">
        <v>12</v>
      </c>
      <c r="E239" s="243">
        <v>21.21</v>
      </c>
      <c r="F239" s="237">
        <f t="shared" si="9"/>
        <v>254.52</v>
      </c>
      <c r="G239" s="238">
        <f t="shared" si="10"/>
        <v>1.3577426818222625E-4</v>
      </c>
      <c r="H239" s="239">
        <f t="shared" si="11"/>
        <v>0.99468709654813692</v>
      </c>
    </row>
    <row r="240" spans="1:8">
      <c r="A240" s="240" t="s">
        <v>57</v>
      </c>
      <c r="B240" s="241" t="s">
        <v>58</v>
      </c>
      <c r="C240" s="241" t="s">
        <v>52</v>
      </c>
      <c r="D240" s="242">
        <v>20</v>
      </c>
      <c r="E240" s="243">
        <v>12.67</v>
      </c>
      <c r="F240" s="237">
        <f t="shared" si="9"/>
        <v>253.4</v>
      </c>
      <c r="G240" s="238">
        <f t="shared" si="10"/>
        <v>1.3517680165557179E-4</v>
      </c>
      <c r="H240" s="239">
        <f t="shared" si="11"/>
        <v>0.99482227334979245</v>
      </c>
    </row>
    <row r="241" spans="1:8">
      <c r="A241" s="240" t="s">
        <v>103</v>
      </c>
      <c r="B241" s="241" t="s">
        <v>104</v>
      </c>
      <c r="C241" s="241" t="s">
        <v>28</v>
      </c>
      <c r="D241" s="242">
        <v>6</v>
      </c>
      <c r="E241" s="243">
        <v>40.08</v>
      </c>
      <c r="F241" s="237">
        <f t="shared" si="9"/>
        <v>240.48</v>
      </c>
      <c r="G241" s="238">
        <f t="shared" si="10"/>
        <v>1.2828459850880783E-4</v>
      </c>
      <c r="H241" s="239">
        <f t="shared" si="11"/>
        <v>0.99495055794830123</v>
      </c>
    </row>
    <row r="242" spans="1:8">
      <c r="A242" s="240" t="s">
        <v>79</v>
      </c>
      <c r="B242" s="241" t="s">
        <v>80</v>
      </c>
      <c r="C242" s="241" t="s">
        <v>28</v>
      </c>
      <c r="D242" s="242">
        <v>12</v>
      </c>
      <c r="E242" s="243">
        <v>19.59</v>
      </c>
      <c r="F242" s="237">
        <f t="shared" si="9"/>
        <v>235.07999999999998</v>
      </c>
      <c r="G242" s="238">
        <f t="shared" si="10"/>
        <v>1.2540395632672382E-4</v>
      </c>
      <c r="H242" s="239">
        <f t="shared" si="11"/>
        <v>0.99507596190462799</v>
      </c>
    </row>
    <row r="243" spans="1:8">
      <c r="A243" s="240" t="s">
        <v>770</v>
      </c>
      <c r="B243" s="241" t="s">
        <v>771</v>
      </c>
      <c r="C243" s="241" t="s">
        <v>254</v>
      </c>
      <c r="D243" s="242">
        <v>30</v>
      </c>
      <c r="E243" s="243">
        <v>7.58</v>
      </c>
      <c r="F243" s="237">
        <f t="shared" si="9"/>
        <v>227.4</v>
      </c>
      <c r="G243" s="238">
        <f t="shared" si="10"/>
        <v>1.2130704300109324E-4</v>
      </c>
      <c r="H243" s="239">
        <f t="shared" si="11"/>
        <v>0.99519726894762905</v>
      </c>
    </row>
    <row r="244" spans="1:8">
      <c r="A244" s="234" t="s">
        <v>2763</v>
      </c>
      <c r="B244" s="235" t="s">
        <v>456</v>
      </c>
      <c r="C244" s="235" t="s">
        <v>28</v>
      </c>
      <c r="D244" s="236">
        <v>1</v>
      </c>
      <c r="E244" s="237">
        <v>225.59</v>
      </c>
      <c r="F244" s="237">
        <f t="shared" si="9"/>
        <v>225.59</v>
      </c>
      <c r="G244" s="238">
        <f t="shared" si="10"/>
        <v>1.2034149441783915E-4</v>
      </c>
      <c r="H244" s="239">
        <f t="shared" si="11"/>
        <v>0.99531761044204692</v>
      </c>
    </row>
    <row r="245" spans="1:8">
      <c r="A245" s="240" t="s">
        <v>105</v>
      </c>
      <c r="B245" s="241" t="s">
        <v>106</v>
      </c>
      <c r="C245" s="241" t="s">
        <v>28</v>
      </c>
      <c r="D245" s="242">
        <v>6</v>
      </c>
      <c r="E245" s="243">
        <v>37.06</v>
      </c>
      <c r="F245" s="237">
        <f t="shared" si="9"/>
        <v>222.36</v>
      </c>
      <c r="G245" s="238">
        <f t="shared" si="10"/>
        <v>1.1861844363114817E-4</v>
      </c>
      <c r="H245" s="239">
        <f t="shared" si="11"/>
        <v>0.99543622888567806</v>
      </c>
    </row>
    <row r="246" spans="1:8">
      <c r="A246" s="240" t="s">
        <v>585</v>
      </c>
      <c r="B246" s="241" t="s">
        <v>586</v>
      </c>
      <c r="C246" s="241" t="s">
        <v>259</v>
      </c>
      <c r="D246" s="242">
        <v>6</v>
      </c>
      <c r="E246" s="243">
        <v>36.78</v>
      </c>
      <c r="F246" s="237">
        <f t="shared" si="9"/>
        <v>220.68</v>
      </c>
      <c r="G246" s="238">
        <f t="shared" si="10"/>
        <v>1.1772224384116648E-4</v>
      </c>
      <c r="H246" s="239">
        <f t="shared" si="11"/>
        <v>0.99555395112951928</v>
      </c>
    </row>
    <row r="247" spans="1:8">
      <c r="A247" s="240" t="s">
        <v>544</v>
      </c>
      <c r="B247" s="241" t="s">
        <v>545</v>
      </c>
      <c r="C247" s="241" t="s">
        <v>259</v>
      </c>
      <c r="D247" s="242">
        <v>12</v>
      </c>
      <c r="E247" s="243">
        <v>18.309999999999999</v>
      </c>
      <c r="F247" s="237">
        <f t="shared" si="9"/>
        <v>219.71999999999997</v>
      </c>
      <c r="G247" s="238">
        <f t="shared" si="10"/>
        <v>1.1721012967546264E-4</v>
      </c>
      <c r="H247" s="239">
        <f t="shared" si="11"/>
        <v>0.99567116125919475</v>
      </c>
    </row>
    <row r="248" spans="1:8">
      <c r="A248" s="240" t="s">
        <v>676</v>
      </c>
      <c r="B248" s="241" t="s">
        <v>677</v>
      </c>
      <c r="C248" s="241" t="s">
        <v>47</v>
      </c>
      <c r="D248" s="242">
        <v>10</v>
      </c>
      <c r="E248" s="243">
        <v>21.13</v>
      </c>
      <c r="F248" s="237">
        <f t="shared" si="9"/>
        <v>211.29999999999998</v>
      </c>
      <c r="G248" s="238">
        <f t="shared" si="10"/>
        <v>1.1271846168043535E-4</v>
      </c>
      <c r="H248" s="239">
        <f t="shared" si="11"/>
        <v>0.99578387972087523</v>
      </c>
    </row>
    <row r="249" spans="1:8">
      <c r="A249" s="234" t="s">
        <v>2763</v>
      </c>
      <c r="B249" s="235" t="s">
        <v>354</v>
      </c>
      <c r="C249" s="235" t="s">
        <v>28</v>
      </c>
      <c r="D249" s="236">
        <v>1</v>
      </c>
      <c r="E249" s="237">
        <v>207.07</v>
      </c>
      <c r="F249" s="237">
        <f t="shared" si="9"/>
        <v>207.07</v>
      </c>
      <c r="G249" s="238">
        <f t="shared" si="10"/>
        <v>1.1046195863780289E-4</v>
      </c>
      <c r="H249" s="239">
        <f t="shared" si="11"/>
        <v>0.99589434167951307</v>
      </c>
    </row>
    <row r="250" spans="1:8">
      <c r="A250" s="240" t="s">
        <v>722</v>
      </c>
      <c r="B250" s="241" t="s">
        <v>723</v>
      </c>
      <c r="C250" s="241" t="s">
        <v>28</v>
      </c>
      <c r="D250" s="242">
        <v>1</v>
      </c>
      <c r="E250" s="243">
        <v>199.89</v>
      </c>
      <c r="F250" s="237">
        <f t="shared" si="9"/>
        <v>199.89</v>
      </c>
      <c r="G250" s="238">
        <f t="shared" si="10"/>
        <v>1.0663177144014304E-4</v>
      </c>
      <c r="H250" s="239">
        <f t="shared" si="11"/>
        <v>0.99600097345095318</v>
      </c>
    </row>
    <row r="251" spans="1:8">
      <c r="A251" s="240" t="s">
        <v>574</v>
      </c>
      <c r="B251" s="241" t="s">
        <v>575</v>
      </c>
      <c r="C251" s="241" t="s">
        <v>52</v>
      </c>
      <c r="D251" s="242">
        <v>21</v>
      </c>
      <c r="E251" s="243">
        <v>9.5</v>
      </c>
      <c r="F251" s="237">
        <f t="shared" si="9"/>
        <v>199.5</v>
      </c>
      <c r="G251" s="238">
        <f t="shared" si="10"/>
        <v>1.0642372506032586E-4</v>
      </c>
      <c r="H251" s="239">
        <f t="shared" si="11"/>
        <v>0.99610739717601349</v>
      </c>
    </row>
    <row r="252" spans="1:8">
      <c r="A252" s="240" t="s">
        <v>369</v>
      </c>
      <c r="B252" s="241" t="s">
        <v>370</v>
      </c>
      <c r="C252" s="241" t="s">
        <v>52</v>
      </c>
      <c r="D252" s="242">
        <v>4</v>
      </c>
      <c r="E252" s="243">
        <v>49.85</v>
      </c>
      <c r="F252" s="237">
        <f t="shared" si="9"/>
        <v>199.4</v>
      </c>
      <c r="G252" s="238">
        <f t="shared" si="10"/>
        <v>1.0637037983473171E-4</v>
      </c>
      <c r="H252" s="239">
        <f t="shared" si="11"/>
        <v>0.99621376755584823</v>
      </c>
    </row>
    <row r="253" spans="1:8">
      <c r="A253" s="240" t="s">
        <v>707</v>
      </c>
      <c r="B253" s="241" t="s">
        <v>708</v>
      </c>
      <c r="C253" s="241" t="s">
        <v>28</v>
      </c>
      <c r="D253" s="242">
        <v>4</v>
      </c>
      <c r="E253" s="243">
        <v>49.77</v>
      </c>
      <c r="F253" s="237">
        <f t="shared" si="9"/>
        <v>199.08</v>
      </c>
      <c r="G253" s="238">
        <f t="shared" si="10"/>
        <v>1.0619967511283044E-4</v>
      </c>
      <c r="H253" s="239">
        <f t="shared" si="11"/>
        <v>0.99631996723096106</v>
      </c>
    </row>
    <row r="254" spans="1:8">
      <c r="A254" s="240" t="s">
        <v>433</v>
      </c>
      <c r="B254" s="241" t="s">
        <v>434</v>
      </c>
      <c r="C254" s="241" t="s">
        <v>259</v>
      </c>
      <c r="D254" s="242">
        <v>4</v>
      </c>
      <c r="E254" s="243">
        <v>49.75</v>
      </c>
      <c r="F254" s="237">
        <f t="shared" si="9"/>
        <v>199</v>
      </c>
      <c r="G254" s="238">
        <f t="shared" si="10"/>
        <v>1.0615699893235512E-4</v>
      </c>
      <c r="H254" s="239">
        <f t="shared" si="11"/>
        <v>0.99642612422989341</v>
      </c>
    </row>
    <row r="255" spans="1:8">
      <c r="A255" s="240" t="s">
        <v>122</v>
      </c>
      <c r="B255" s="241" t="s">
        <v>123</v>
      </c>
      <c r="C255" s="241" t="s">
        <v>28</v>
      </c>
      <c r="D255" s="242">
        <v>3</v>
      </c>
      <c r="E255" s="243">
        <v>66.180000000000007</v>
      </c>
      <c r="F255" s="237">
        <f t="shared" si="9"/>
        <v>198.54000000000002</v>
      </c>
      <c r="G255" s="238">
        <f t="shared" si="10"/>
        <v>1.0591161089462205E-4</v>
      </c>
      <c r="H255" s="239">
        <f t="shared" si="11"/>
        <v>0.99653203584078798</v>
      </c>
    </row>
    <row r="256" spans="1:8">
      <c r="A256" s="240" t="s">
        <v>75</v>
      </c>
      <c r="B256" s="241" t="s">
        <v>76</v>
      </c>
      <c r="C256" s="241" t="s">
        <v>28</v>
      </c>
      <c r="D256" s="242">
        <v>30</v>
      </c>
      <c r="E256" s="243">
        <v>6.53</v>
      </c>
      <c r="F256" s="237">
        <f t="shared" si="9"/>
        <v>195.9</v>
      </c>
      <c r="G256" s="238">
        <f t="shared" si="10"/>
        <v>1.0450329693893653E-4</v>
      </c>
      <c r="H256" s="239">
        <f t="shared" si="11"/>
        <v>0.99663653913772687</v>
      </c>
    </row>
    <row r="257" spans="1:8">
      <c r="A257" s="240" t="s">
        <v>169</v>
      </c>
      <c r="B257" s="241" t="s">
        <v>170</v>
      </c>
      <c r="C257" s="241" t="s">
        <v>19</v>
      </c>
      <c r="D257" s="242">
        <v>4</v>
      </c>
      <c r="E257" s="243">
        <v>48.95</v>
      </c>
      <c r="F257" s="237">
        <f t="shared" si="9"/>
        <v>195.8</v>
      </c>
      <c r="G257" s="238">
        <f t="shared" si="10"/>
        <v>1.0444995171334239E-4</v>
      </c>
      <c r="H257" s="239">
        <f t="shared" si="11"/>
        <v>0.9967409890894402</v>
      </c>
    </row>
    <row r="258" spans="1:8">
      <c r="A258" s="240" t="s">
        <v>634</v>
      </c>
      <c r="B258" s="241" t="s">
        <v>635</v>
      </c>
      <c r="C258" s="241" t="s">
        <v>259</v>
      </c>
      <c r="D258" s="242">
        <v>3</v>
      </c>
      <c r="E258" s="243">
        <v>62.83</v>
      </c>
      <c r="F258" s="237">
        <f t="shared" si="9"/>
        <v>188.49</v>
      </c>
      <c r="G258" s="238">
        <f t="shared" si="10"/>
        <v>1.0055041572241014E-4</v>
      </c>
      <c r="H258" s="239">
        <f t="shared" si="11"/>
        <v>0.99684153950516263</v>
      </c>
    </row>
    <row r="259" spans="1:8">
      <c r="A259" s="234" t="s">
        <v>2763</v>
      </c>
      <c r="B259" s="235" t="s">
        <v>348</v>
      </c>
      <c r="C259" s="235" t="s">
        <v>28</v>
      </c>
      <c r="D259" s="236">
        <v>2</v>
      </c>
      <c r="E259" s="237">
        <v>93.41</v>
      </c>
      <c r="F259" s="237">
        <f t="shared" si="9"/>
        <v>186.82</v>
      </c>
      <c r="G259" s="238">
        <f t="shared" si="10"/>
        <v>9.9659550454987854E-5</v>
      </c>
      <c r="H259" s="239">
        <f t="shared" si="11"/>
        <v>0.99694119905561762</v>
      </c>
    </row>
    <row r="260" spans="1:8">
      <c r="A260" s="240" t="s">
        <v>55</v>
      </c>
      <c r="B260" s="241" t="s">
        <v>56</v>
      </c>
      <c r="C260" s="241" t="s">
        <v>52</v>
      </c>
      <c r="D260" s="242">
        <v>20</v>
      </c>
      <c r="E260" s="243">
        <v>9.2799999999999994</v>
      </c>
      <c r="F260" s="237">
        <f t="shared" si="9"/>
        <v>185.6</v>
      </c>
      <c r="G260" s="238">
        <f t="shared" si="10"/>
        <v>9.9008738702739248E-5</v>
      </c>
      <c r="H260" s="239">
        <f t="shared" si="11"/>
        <v>0.99704020779432034</v>
      </c>
    </row>
    <row r="261" spans="1:8">
      <c r="A261" s="240" t="s">
        <v>171</v>
      </c>
      <c r="B261" s="241" t="s">
        <v>172</v>
      </c>
      <c r="C261" s="241" t="s">
        <v>19</v>
      </c>
      <c r="D261" s="242">
        <v>4</v>
      </c>
      <c r="E261" s="243">
        <v>45.68</v>
      </c>
      <c r="F261" s="237">
        <f t="shared" si="9"/>
        <v>182.72</v>
      </c>
      <c r="G261" s="238">
        <f t="shared" si="10"/>
        <v>9.7472396205627773E-5</v>
      </c>
      <c r="H261" s="239">
        <f t="shared" si="11"/>
        <v>0.99713768019052595</v>
      </c>
    </row>
    <row r="262" spans="1:8">
      <c r="A262" s="240" t="s">
        <v>69</v>
      </c>
      <c r="B262" s="241" t="s">
        <v>70</v>
      </c>
      <c r="C262" s="241" t="s">
        <v>28</v>
      </c>
      <c r="D262" s="242">
        <v>10</v>
      </c>
      <c r="E262" s="243">
        <v>17.32</v>
      </c>
      <c r="F262" s="237">
        <f t="shared" ref="F262:F325" si="12">D262*E262</f>
        <v>173.2</v>
      </c>
      <c r="G262" s="238">
        <f t="shared" ref="G262:G325" si="13">F262/$F$2</f>
        <v>9.2393930729064858E-5</v>
      </c>
      <c r="H262" s="239">
        <f t="shared" si="11"/>
        <v>0.99723007412125497</v>
      </c>
    </row>
    <row r="263" spans="1:8">
      <c r="A263" s="240" t="s">
        <v>716</v>
      </c>
      <c r="B263" s="241" t="s">
        <v>717</v>
      </c>
      <c r="C263" s="241" t="s">
        <v>28</v>
      </c>
      <c r="D263" s="242">
        <v>1</v>
      </c>
      <c r="E263" s="243">
        <v>172.73</v>
      </c>
      <c r="F263" s="237">
        <f t="shared" si="12"/>
        <v>172.73</v>
      </c>
      <c r="G263" s="238">
        <f t="shared" si="13"/>
        <v>9.2143208168772356E-5</v>
      </c>
      <c r="H263" s="239">
        <f t="shared" si="11"/>
        <v>0.99732221732942372</v>
      </c>
    </row>
    <row r="264" spans="1:8">
      <c r="A264" s="240" t="s">
        <v>83</v>
      </c>
      <c r="B264" s="241" t="s">
        <v>84</v>
      </c>
      <c r="C264" s="241" t="s">
        <v>52</v>
      </c>
      <c r="D264" s="242">
        <v>40</v>
      </c>
      <c r="E264" s="243">
        <v>4.3</v>
      </c>
      <c r="F264" s="237">
        <f t="shared" si="12"/>
        <v>172</v>
      </c>
      <c r="G264" s="238">
        <f t="shared" si="13"/>
        <v>9.1753788021935087E-5</v>
      </c>
      <c r="H264" s="239">
        <f t="shared" si="11"/>
        <v>0.99741397111744567</v>
      </c>
    </row>
    <row r="265" spans="1:8">
      <c r="A265" s="244" t="s">
        <v>2774</v>
      </c>
      <c r="B265" s="245" t="s">
        <v>842</v>
      </c>
      <c r="C265" s="245" t="s">
        <v>33</v>
      </c>
      <c r="D265" s="246">
        <v>0.28999999999999998</v>
      </c>
      <c r="E265" s="247">
        <v>584.89</v>
      </c>
      <c r="F265" s="237">
        <f t="shared" si="12"/>
        <v>169.6181</v>
      </c>
      <c r="G265" s="238">
        <f t="shared" si="13"/>
        <v>9.048315809350806E-5</v>
      </c>
      <c r="H265" s="239">
        <f t="shared" ref="H265:H328" si="14">G265+H264</f>
        <v>0.99750445427553913</v>
      </c>
    </row>
    <row r="266" spans="1:8">
      <c r="A266" s="240" t="s">
        <v>683</v>
      </c>
      <c r="B266" s="241" t="s">
        <v>684</v>
      </c>
      <c r="C266" s="241" t="s">
        <v>19</v>
      </c>
      <c r="D266" s="242">
        <v>2.5</v>
      </c>
      <c r="E266" s="243">
        <v>66.25</v>
      </c>
      <c r="F266" s="237">
        <f t="shared" si="12"/>
        <v>165.625</v>
      </c>
      <c r="G266" s="238">
        <f t="shared" si="13"/>
        <v>8.8353029890308123E-5</v>
      </c>
      <c r="H266" s="239">
        <f t="shared" si="14"/>
        <v>0.99759280730542943</v>
      </c>
    </row>
    <row r="267" spans="1:8">
      <c r="A267" s="234" t="s">
        <v>2763</v>
      </c>
      <c r="B267" s="235" t="s">
        <v>142</v>
      </c>
      <c r="C267" s="235" t="s">
        <v>28</v>
      </c>
      <c r="D267" s="236">
        <v>28</v>
      </c>
      <c r="E267" s="237">
        <v>5.72</v>
      </c>
      <c r="F267" s="237">
        <f t="shared" si="12"/>
        <v>160.16</v>
      </c>
      <c r="G267" s="238">
        <f t="shared" si="13"/>
        <v>8.5437713311587913E-5</v>
      </c>
      <c r="H267" s="239">
        <f t="shared" si="14"/>
        <v>0.99767824501874103</v>
      </c>
    </row>
    <row r="268" spans="1:8">
      <c r="A268" s="240" t="s">
        <v>674</v>
      </c>
      <c r="B268" s="241" t="s">
        <v>675</v>
      </c>
      <c r="C268" s="241" t="s">
        <v>19</v>
      </c>
      <c r="D268" s="242">
        <v>7</v>
      </c>
      <c r="E268" s="243">
        <v>21.21</v>
      </c>
      <c r="F268" s="237">
        <f t="shared" si="12"/>
        <v>148.47</v>
      </c>
      <c r="G268" s="238">
        <f t="shared" si="13"/>
        <v>7.9201656439631984E-5</v>
      </c>
      <c r="H268" s="239">
        <f t="shared" si="14"/>
        <v>0.99775744667518063</v>
      </c>
    </row>
    <row r="269" spans="1:8">
      <c r="A269" s="240" t="s">
        <v>463</v>
      </c>
      <c r="B269" s="241" t="s">
        <v>464</v>
      </c>
      <c r="C269" s="241" t="s">
        <v>254</v>
      </c>
      <c r="D269" s="242">
        <v>29</v>
      </c>
      <c r="E269" s="243">
        <v>4.93</v>
      </c>
      <c r="F269" s="237">
        <f t="shared" si="12"/>
        <v>142.97</v>
      </c>
      <c r="G269" s="238">
        <f t="shared" si="13"/>
        <v>7.6267669031953827E-5</v>
      </c>
      <c r="H269" s="239">
        <f t="shared" si="14"/>
        <v>0.99783371434421253</v>
      </c>
    </row>
    <row r="270" spans="1:8">
      <c r="A270" s="234" t="s">
        <v>2763</v>
      </c>
      <c r="B270" s="235" t="s">
        <v>404</v>
      </c>
      <c r="C270" s="235" t="s">
        <v>52</v>
      </c>
      <c r="D270" s="236">
        <v>39</v>
      </c>
      <c r="E270" s="237">
        <v>3.61</v>
      </c>
      <c r="F270" s="237">
        <f t="shared" si="12"/>
        <v>140.79</v>
      </c>
      <c r="G270" s="238">
        <f t="shared" si="13"/>
        <v>7.5104743114001396E-5</v>
      </c>
      <c r="H270" s="239">
        <f t="shared" si="14"/>
        <v>0.99790881908732654</v>
      </c>
    </row>
    <row r="271" spans="1:8">
      <c r="A271" s="240" t="s">
        <v>724</v>
      </c>
      <c r="B271" s="241" t="s">
        <v>725</v>
      </c>
      <c r="C271" s="241" t="s">
        <v>28</v>
      </c>
      <c r="D271" s="242">
        <v>4</v>
      </c>
      <c r="E271" s="243">
        <v>34.44</v>
      </c>
      <c r="F271" s="237">
        <f t="shared" si="12"/>
        <v>137.76</v>
      </c>
      <c r="G271" s="238">
        <f t="shared" si="13"/>
        <v>7.3488382778498702E-5</v>
      </c>
      <c r="H271" s="239">
        <f t="shared" si="14"/>
        <v>0.99798230747010508</v>
      </c>
    </row>
    <row r="272" spans="1:8">
      <c r="A272" s="240" t="s">
        <v>642</v>
      </c>
      <c r="B272" s="241" t="s">
        <v>643</v>
      </c>
      <c r="C272" s="241" t="s">
        <v>259</v>
      </c>
      <c r="D272" s="242">
        <v>1</v>
      </c>
      <c r="E272" s="243">
        <v>131.94</v>
      </c>
      <c r="F272" s="237">
        <f t="shared" si="12"/>
        <v>131.94</v>
      </c>
      <c r="G272" s="238">
        <f t="shared" si="13"/>
        <v>7.0383690648919274E-5</v>
      </c>
      <c r="H272" s="239">
        <f t="shared" si="14"/>
        <v>0.99805269116075401</v>
      </c>
    </row>
    <row r="273" spans="1:8">
      <c r="A273" s="240" t="s">
        <v>429</v>
      </c>
      <c r="B273" s="241" t="s">
        <v>430</v>
      </c>
      <c r="C273" s="241" t="s">
        <v>259</v>
      </c>
      <c r="D273" s="242">
        <v>14</v>
      </c>
      <c r="E273" s="243">
        <v>9.1199999999999992</v>
      </c>
      <c r="F273" s="237">
        <f t="shared" si="12"/>
        <v>127.67999999999999</v>
      </c>
      <c r="G273" s="238">
        <f t="shared" si="13"/>
        <v>6.8111184038608543E-5</v>
      </c>
      <c r="H273" s="239">
        <f t="shared" si="14"/>
        <v>0.99812080234479261</v>
      </c>
    </row>
    <row r="274" spans="1:8">
      <c r="A274" s="240" t="s">
        <v>431</v>
      </c>
      <c r="B274" s="241" t="s">
        <v>432</v>
      </c>
      <c r="C274" s="241" t="s">
        <v>254</v>
      </c>
      <c r="D274" s="242">
        <v>11</v>
      </c>
      <c r="E274" s="243">
        <v>11.47</v>
      </c>
      <c r="F274" s="237">
        <f t="shared" si="12"/>
        <v>126.17</v>
      </c>
      <c r="G274" s="238">
        <f t="shared" si="13"/>
        <v>6.7305671132136919E-5</v>
      </c>
      <c r="H274" s="239">
        <f t="shared" si="14"/>
        <v>0.99818810801592472</v>
      </c>
    </row>
    <row r="275" spans="1:8">
      <c r="A275" s="240" t="s">
        <v>71</v>
      </c>
      <c r="B275" s="241" t="s">
        <v>72</v>
      </c>
      <c r="C275" s="241" t="s">
        <v>28</v>
      </c>
      <c r="D275" s="242">
        <v>4</v>
      </c>
      <c r="E275" s="243">
        <v>29.75</v>
      </c>
      <c r="F275" s="237">
        <f t="shared" si="12"/>
        <v>119</v>
      </c>
      <c r="G275" s="238">
        <f t="shared" si="13"/>
        <v>6.3480818457036474E-5</v>
      </c>
      <c r="H275" s="239">
        <f t="shared" si="14"/>
        <v>0.99825158883438181</v>
      </c>
    </row>
    <row r="276" spans="1:8">
      <c r="A276" s="234" t="s">
        <v>2763</v>
      </c>
      <c r="B276" s="235" t="s">
        <v>114</v>
      </c>
      <c r="C276" s="235" t="s">
        <v>28</v>
      </c>
      <c r="D276" s="236">
        <v>30</v>
      </c>
      <c r="E276" s="237">
        <v>3.96</v>
      </c>
      <c r="F276" s="237">
        <f t="shared" si="12"/>
        <v>118.8</v>
      </c>
      <c r="G276" s="238">
        <f t="shared" si="13"/>
        <v>6.3374128005848183E-5</v>
      </c>
      <c r="H276" s="239">
        <f t="shared" si="14"/>
        <v>0.99831496296238764</v>
      </c>
    </row>
    <row r="277" spans="1:8">
      <c r="A277" s="240" t="s">
        <v>587</v>
      </c>
      <c r="B277" s="241" t="s">
        <v>588</v>
      </c>
      <c r="C277" s="241" t="s">
        <v>259</v>
      </c>
      <c r="D277" s="242">
        <v>6</v>
      </c>
      <c r="E277" s="243">
        <v>19.21</v>
      </c>
      <c r="F277" s="237">
        <f t="shared" si="12"/>
        <v>115.26</v>
      </c>
      <c r="G277" s="238">
        <f t="shared" si="13"/>
        <v>6.1485707019815332E-5</v>
      </c>
      <c r="H277" s="239">
        <f t="shared" si="14"/>
        <v>0.99837644866940745</v>
      </c>
    </row>
    <row r="278" spans="1:8">
      <c r="A278" s="240" t="s">
        <v>589</v>
      </c>
      <c r="B278" s="241" t="s">
        <v>590</v>
      </c>
      <c r="C278" s="241" t="s">
        <v>52</v>
      </c>
      <c r="D278" s="242">
        <v>6</v>
      </c>
      <c r="E278" s="243">
        <v>19.12</v>
      </c>
      <c r="F278" s="237">
        <f t="shared" si="12"/>
        <v>114.72</v>
      </c>
      <c r="G278" s="238">
        <f t="shared" si="13"/>
        <v>6.1197642801606936E-5</v>
      </c>
      <c r="H278" s="239">
        <f t="shared" si="14"/>
        <v>0.9984376463122091</v>
      </c>
    </row>
    <row r="279" spans="1:8">
      <c r="A279" s="240" t="s">
        <v>638</v>
      </c>
      <c r="B279" s="241" t="s">
        <v>639</v>
      </c>
      <c r="C279" s="241" t="s">
        <v>259</v>
      </c>
      <c r="D279" s="242">
        <v>4</v>
      </c>
      <c r="E279" s="243">
        <v>27.03</v>
      </c>
      <c r="F279" s="237">
        <f t="shared" si="12"/>
        <v>108.12</v>
      </c>
      <c r="G279" s="238">
        <f t="shared" si="13"/>
        <v>5.7676857912393146E-5</v>
      </c>
      <c r="H279" s="239">
        <f t="shared" si="14"/>
        <v>0.99849532317012146</v>
      </c>
    </row>
    <row r="280" spans="1:8">
      <c r="A280" s="240" t="s">
        <v>67</v>
      </c>
      <c r="B280" s="241" t="s">
        <v>68</v>
      </c>
      <c r="C280" s="241" t="s">
        <v>28</v>
      </c>
      <c r="D280" s="242">
        <v>10</v>
      </c>
      <c r="E280" s="243">
        <v>10.8</v>
      </c>
      <c r="F280" s="237">
        <f t="shared" si="12"/>
        <v>108</v>
      </c>
      <c r="G280" s="238">
        <f t="shared" si="13"/>
        <v>5.7612843641680166E-5</v>
      </c>
      <c r="H280" s="239">
        <f t="shared" si="14"/>
        <v>0.99855293601376316</v>
      </c>
    </row>
    <row r="281" spans="1:8">
      <c r="A281" s="240" t="s">
        <v>518</v>
      </c>
      <c r="B281" s="241" t="s">
        <v>519</v>
      </c>
      <c r="C281" s="241" t="s">
        <v>52</v>
      </c>
      <c r="D281" s="242">
        <v>47</v>
      </c>
      <c r="E281" s="243">
        <v>2.25</v>
      </c>
      <c r="F281" s="237">
        <f t="shared" si="12"/>
        <v>105.75</v>
      </c>
      <c r="G281" s="238">
        <f t="shared" si="13"/>
        <v>5.6412576065811828E-5</v>
      </c>
      <c r="H281" s="239">
        <f t="shared" si="14"/>
        <v>0.99860934858982897</v>
      </c>
    </row>
    <row r="282" spans="1:8">
      <c r="A282" s="240" t="s">
        <v>516</v>
      </c>
      <c r="B282" s="241" t="s">
        <v>517</v>
      </c>
      <c r="C282" s="241" t="s">
        <v>52</v>
      </c>
      <c r="D282" s="242">
        <v>78</v>
      </c>
      <c r="E282" s="243">
        <v>1.35</v>
      </c>
      <c r="F282" s="237">
        <f t="shared" si="12"/>
        <v>105.30000000000001</v>
      </c>
      <c r="G282" s="238">
        <f t="shared" si="13"/>
        <v>5.6172522550638167E-5</v>
      </c>
      <c r="H282" s="239">
        <f t="shared" si="14"/>
        <v>0.99866552111237961</v>
      </c>
    </row>
    <row r="283" spans="1:8">
      <c r="A283" s="240" t="s">
        <v>730</v>
      </c>
      <c r="B283" s="241" t="s">
        <v>731</v>
      </c>
      <c r="C283" s="241" t="s">
        <v>28</v>
      </c>
      <c r="D283" s="242">
        <v>1</v>
      </c>
      <c r="E283" s="243">
        <v>103.46</v>
      </c>
      <c r="F283" s="237">
        <f t="shared" si="12"/>
        <v>103.46</v>
      </c>
      <c r="G283" s="238">
        <f t="shared" si="13"/>
        <v>5.5190970399705827E-5</v>
      </c>
      <c r="H283" s="239">
        <f t="shared" si="14"/>
        <v>0.99872071208277935</v>
      </c>
    </row>
    <row r="284" spans="1:8">
      <c r="A284" s="240" t="s">
        <v>558</v>
      </c>
      <c r="B284" s="241" t="s">
        <v>559</v>
      </c>
      <c r="C284" s="241" t="s">
        <v>259</v>
      </c>
      <c r="D284" s="242">
        <v>1</v>
      </c>
      <c r="E284" s="243">
        <v>101.87</v>
      </c>
      <c r="F284" s="237">
        <f t="shared" si="12"/>
        <v>101.87</v>
      </c>
      <c r="G284" s="238">
        <f t="shared" si="13"/>
        <v>5.4342781312758878E-5</v>
      </c>
      <c r="H284" s="239">
        <f t="shared" si="14"/>
        <v>0.99877505486409213</v>
      </c>
    </row>
    <row r="285" spans="1:8">
      <c r="A285" s="234" t="s">
        <v>2763</v>
      </c>
      <c r="B285" s="235" t="s">
        <v>145</v>
      </c>
      <c r="C285" s="235" t="s">
        <v>28</v>
      </c>
      <c r="D285" s="236">
        <v>1</v>
      </c>
      <c r="E285" s="237">
        <v>98.45</v>
      </c>
      <c r="F285" s="237">
        <f t="shared" si="12"/>
        <v>98.45</v>
      </c>
      <c r="G285" s="238">
        <f t="shared" si="13"/>
        <v>5.2518374597439006E-5</v>
      </c>
      <c r="H285" s="239">
        <f t="shared" si="14"/>
        <v>0.99882757323868954</v>
      </c>
    </row>
    <row r="286" spans="1:8">
      <c r="A286" s="234" t="s">
        <v>2763</v>
      </c>
      <c r="B286" s="235" t="s">
        <v>155</v>
      </c>
      <c r="C286" s="235" t="s">
        <v>28</v>
      </c>
      <c r="D286" s="236">
        <v>6</v>
      </c>
      <c r="E286" s="237">
        <v>15.74</v>
      </c>
      <c r="F286" s="237">
        <f t="shared" si="12"/>
        <v>94.44</v>
      </c>
      <c r="G286" s="238">
        <f t="shared" si="13"/>
        <v>5.0379231051113653E-5</v>
      </c>
      <c r="H286" s="239">
        <f t="shared" si="14"/>
        <v>0.99887795246974065</v>
      </c>
    </row>
    <row r="287" spans="1:8">
      <c r="A287" s="240" t="s">
        <v>597</v>
      </c>
      <c r="B287" s="241" t="s">
        <v>598</v>
      </c>
      <c r="C287" s="241" t="s">
        <v>259</v>
      </c>
      <c r="D287" s="242">
        <v>15</v>
      </c>
      <c r="E287" s="243">
        <v>6.26</v>
      </c>
      <c r="F287" s="237">
        <f t="shared" si="12"/>
        <v>93.899999999999991</v>
      </c>
      <c r="G287" s="238">
        <f t="shared" si="13"/>
        <v>5.009116683290525E-5</v>
      </c>
      <c r="H287" s="239">
        <f t="shared" si="14"/>
        <v>0.9989280436365735</v>
      </c>
    </row>
    <row r="288" spans="1:8">
      <c r="A288" s="234" t="s">
        <v>2763</v>
      </c>
      <c r="B288" s="235" t="s">
        <v>108</v>
      </c>
      <c r="C288" s="235" t="s">
        <v>28</v>
      </c>
      <c r="D288" s="236">
        <v>10</v>
      </c>
      <c r="E288" s="237">
        <v>8.9499999999999993</v>
      </c>
      <c r="F288" s="237">
        <f t="shared" si="12"/>
        <v>89.5</v>
      </c>
      <c r="G288" s="238">
        <f t="shared" si="13"/>
        <v>4.7743976906762732E-5</v>
      </c>
      <c r="H288" s="239">
        <f t="shared" si="14"/>
        <v>0.99897578761348027</v>
      </c>
    </row>
    <row r="289" spans="1:8">
      <c r="A289" s="240" t="s">
        <v>662</v>
      </c>
      <c r="B289" s="241" t="s">
        <v>663</v>
      </c>
      <c r="C289" s="241" t="s">
        <v>19</v>
      </c>
      <c r="D289" s="242">
        <v>27.5</v>
      </c>
      <c r="E289" s="243">
        <v>3.15</v>
      </c>
      <c r="F289" s="237">
        <f t="shared" si="12"/>
        <v>86.625</v>
      </c>
      <c r="G289" s="238">
        <f t="shared" si="13"/>
        <v>4.6210301670930965E-5</v>
      </c>
      <c r="H289" s="239">
        <f t="shared" si="14"/>
        <v>0.99902199791515123</v>
      </c>
    </row>
    <row r="290" spans="1:8">
      <c r="A290" s="234" t="s">
        <v>2763</v>
      </c>
      <c r="B290" s="235" t="s">
        <v>110</v>
      </c>
      <c r="C290" s="235" t="s">
        <v>28</v>
      </c>
      <c r="D290" s="236">
        <v>24</v>
      </c>
      <c r="E290" s="237">
        <v>3.56</v>
      </c>
      <c r="F290" s="237">
        <f t="shared" si="12"/>
        <v>85.44</v>
      </c>
      <c r="G290" s="238">
        <f t="shared" si="13"/>
        <v>4.5578160747640306E-5</v>
      </c>
      <c r="H290" s="239">
        <f t="shared" si="14"/>
        <v>0.99906757607589891</v>
      </c>
    </row>
    <row r="291" spans="1:8">
      <c r="A291" s="240" t="s">
        <v>124</v>
      </c>
      <c r="B291" s="241" t="s">
        <v>125</v>
      </c>
      <c r="C291" s="241" t="s">
        <v>28</v>
      </c>
      <c r="D291" s="242">
        <v>5</v>
      </c>
      <c r="E291" s="243">
        <v>16.940000000000001</v>
      </c>
      <c r="F291" s="237">
        <f t="shared" si="12"/>
        <v>84.7</v>
      </c>
      <c r="G291" s="238">
        <f t="shared" si="13"/>
        <v>4.5183406078243613E-5</v>
      </c>
      <c r="H291" s="239">
        <f t="shared" si="14"/>
        <v>0.9991127594819772</v>
      </c>
    </row>
    <row r="292" spans="1:8">
      <c r="A292" s="240" t="s">
        <v>532</v>
      </c>
      <c r="B292" s="241" t="s">
        <v>533</v>
      </c>
      <c r="C292" s="241" t="s">
        <v>254</v>
      </c>
      <c r="D292" s="242">
        <v>6</v>
      </c>
      <c r="E292" s="243">
        <v>13.7</v>
      </c>
      <c r="F292" s="237">
        <f t="shared" si="12"/>
        <v>82.199999999999989</v>
      </c>
      <c r="G292" s="238">
        <f t="shared" si="13"/>
        <v>4.3849775438389898E-5</v>
      </c>
      <c r="H292" s="239">
        <f t="shared" si="14"/>
        <v>0.99915660925741556</v>
      </c>
    </row>
    <row r="293" spans="1:8">
      <c r="A293" s="240" t="s">
        <v>644</v>
      </c>
      <c r="B293" s="241" t="s">
        <v>645</v>
      </c>
      <c r="C293" s="241" t="s">
        <v>259</v>
      </c>
      <c r="D293" s="242">
        <v>1</v>
      </c>
      <c r="E293" s="243">
        <v>76.319999999999993</v>
      </c>
      <c r="F293" s="237">
        <f t="shared" si="12"/>
        <v>76.319999999999993</v>
      </c>
      <c r="G293" s="238">
        <f t="shared" si="13"/>
        <v>4.071307617345398E-5</v>
      </c>
      <c r="H293" s="239">
        <f t="shared" si="14"/>
        <v>0.99919732233358904</v>
      </c>
    </row>
    <row r="294" spans="1:8">
      <c r="A294" s="234" t="s">
        <v>2763</v>
      </c>
      <c r="B294" s="235" t="s">
        <v>157</v>
      </c>
      <c r="C294" s="235" t="s">
        <v>28</v>
      </c>
      <c r="D294" s="236">
        <v>3</v>
      </c>
      <c r="E294" s="237">
        <v>25</v>
      </c>
      <c r="F294" s="237">
        <f t="shared" si="12"/>
        <v>75</v>
      </c>
      <c r="G294" s="238">
        <f t="shared" si="13"/>
        <v>4.0008919195611228E-5</v>
      </c>
      <c r="H294" s="239">
        <f t="shared" si="14"/>
        <v>0.99923733125278469</v>
      </c>
    </row>
    <row r="295" spans="1:8">
      <c r="A295" s="240" t="s">
        <v>735</v>
      </c>
      <c r="B295" s="241" t="s">
        <v>736</v>
      </c>
      <c r="C295" s="241" t="s">
        <v>28</v>
      </c>
      <c r="D295" s="242">
        <v>1</v>
      </c>
      <c r="E295" s="243">
        <v>59.55</v>
      </c>
      <c r="F295" s="237">
        <f t="shared" si="12"/>
        <v>59.55</v>
      </c>
      <c r="G295" s="238">
        <f t="shared" si="13"/>
        <v>3.176708184131531E-5</v>
      </c>
      <c r="H295" s="239">
        <f t="shared" si="14"/>
        <v>0.99926909833462596</v>
      </c>
    </row>
    <row r="296" spans="1:8">
      <c r="A296" s="240" t="s">
        <v>636</v>
      </c>
      <c r="B296" s="241" t="s">
        <v>637</v>
      </c>
      <c r="C296" s="241" t="s">
        <v>259</v>
      </c>
      <c r="D296" s="242">
        <v>3</v>
      </c>
      <c r="E296" s="243">
        <v>19.04</v>
      </c>
      <c r="F296" s="237">
        <f t="shared" si="12"/>
        <v>57.12</v>
      </c>
      <c r="G296" s="238">
        <f t="shared" si="13"/>
        <v>3.0470792859377508E-5</v>
      </c>
      <c r="H296" s="239">
        <f t="shared" si="14"/>
        <v>0.9992995691274853</v>
      </c>
    </row>
    <row r="297" spans="1:8">
      <c r="A297" s="240" t="s">
        <v>640</v>
      </c>
      <c r="B297" s="241" t="s">
        <v>641</v>
      </c>
      <c r="C297" s="241" t="s">
        <v>259</v>
      </c>
      <c r="D297" s="242">
        <v>2</v>
      </c>
      <c r="E297" s="243">
        <v>28.26</v>
      </c>
      <c r="F297" s="237">
        <f t="shared" si="12"/>
        <v>56.52</v>
      </c>
      <c r="G297" s="238">
        <f t="shared" si="13"/>
        <v>3.0150721505812623E-5</v>
      </c>
      <c r="H297" s="239">
        <f t="shared" si="14"/>
        <v>0.9993297198489911</v>
      </c>
    </row>
    <row r="298" spans="1:8">
      <c r="A298" s="234" t="s">
        <v>2763</v>
      </c>
      <c r="B298" s="235" t="s">
        <v>2777</v>
      </c>
      <c r="C298" s="235" t="s">
        <v>28</v>
      </c>
      <c r="D298" s="236">
        <v>6</v>
      </c>
      <c r="E298" s="237">
        <v>9.25</v>
      </c>
      <c r="F298" s="237">
        <f t="shared" si="12"/>
        <v>55.5</v>
      </c>
      <c r="G298" s="238">
        <f t="shared" si="13"/>
        <v>2.9606600204752307E-5</v>
      </c>
      <c r="H298" s="239">
        <f t="shared" si="14"/>
        <v>0.99935932644919589</v>
      </c>
    </row>
    <row r="299" spans="1:8">
      <c r="A299" s="240" t="s">
        <v>126</v>
      </c>
      <c r="B299" s="241" t="s">
        <v>127</v>
      </c>
      <c r="C299" s="241" t="s">
        <v>28</v>
      </c>
      <c r="D299" s="242">
        <v>2</v>
      </c>
      <c r="E299" s="243">
        <v>26.84</v>
      </c>
      <c r="F299" s="237">
        <f t="shared" si="12"/>
        <v>53.68</v>
      </c>
      <c r="G299" s="238">
        <f t="shared" si="13"/>
        <v>2.8635717098938809E-5</v>
      </c>
      <c r="H299" s="239">
        <f t="shared" si="14"/>
        <v>0.99938796216629489</v>
      </c>
    </row>
    <row r="300" spans="1:8">
      <c r="A300" s="240" t="s">
        <v>792</v>
      </c>
      <c r="B300" s="241" t="s">
        <v>793</v>
      </c>
      <c r="C300" s="241" t="s">
        <v>259</v>
      </c>
      <c r="D300" s="242">
        <v>1</v>
      </c>
      <c r="E300" s="243">
        <v>49.6</v>
      </c>
      <c r="F300" s="237">
        <f t="shared" si="12"/>
        <v>49.6</v>
      </c>
      <c r="G300" s="238">
        <f t="shared" si="13"/>
        <v>2.6459231894697558E-5</v>
      </c>
      <c r="H300" s="239">
        <f t="shared" si="14"/>
        <v>0.99941442139818959</v>
      </c>
    </row>
    <row r="301" spans="1:8">
      <c r="A301" s="234" t="s">
        <v>2763</v>
      </c>
      <c r="B301" s="235" t="s">
        <v>112</v>
      </c>
      <c r="C301" s="235" t="s">
        <v>28</v>
      </c>
      <c r="D301" s="236">
        <v>60</v>
      </c>
      <c r="E301" s="237">
        <v>0.82</v>
      </c>
      <c r="F301" s="237">
        <f t="shared" si="12"/>
        <v>49.199999999999996</v>
      </c>
      <c r="G301" s="238">
        <f t="shared" si="13"/>
        <v>2.6245850992320963E-5</v>
      </c>
      <c r="H301" s="239">
        <f t="shared" si="14"/>
        <v>0.9994406672491819</v>
      </c>
    </row>
    <row r="302" spans="1:8">
      <c r="A302" s="240" t="s">
        <v>705</v>
      </c>
      <c r="B302" s="241" t="s">
        <v>706</v>
      </c>
      <c r="C302" s="241" t="s">
        <v>28</v>
      </c>
      <c r="D302" s="242">
        <v>1</v>
      </c>
      <c r="E302" s="243">
        <v>47.35</v>
      </c>
      <c r="F302" s="237">
        <f t="shared" si="12"/>
        <v>47.35</v>
      </c>
      <c r="G302" s="238">
        <f t="shared" si="13"/>
        <v>2.5258964318829224E-5</v>
      </c>
      <c r="H302" s="239">
        <f t="shared" si="14"/>
        <v>0.99946592621350072</v>
      </c>
    </row>
    <row r="303" spans="1:8">
      <c r="A303" s="240" t="s">
        <v>542</v>
      </c>
      <c r="B303" s="241" t="s">
        <v>543</v>
      </c>
      <c r="C303" s="241" t="s">
        <v>259</v>
      </c>
      <c r="D303" s="242">
        <v>2</v>
      </c>
      <c r="E303" s="243">
        <v>23.63</v>
      </c>
      <c r="F303" s="237">
        <f t="shared" si="12"/>
        <v>47.26</v>
      </c>
      <c r="G303" s="238">
        <f t="shared" si="13"/>
        <v>2.5210953615794485E-5</v>
      </c>
      <c r="H303" s="239">
        <f t="shared" si="14"/>
        <v>0.99949113716711646</v>
      </c>
    </row>
    <row r="304" spans="1:8">
      <c r="A304" s="240" t="s">
        <v>132</v>
      </c>
      <c r="B304" s="241" t="s">
        <v>133</v>
      </c>
      <c r="C304" s="241" t="s">
        <v>28</v>
      </c>
      <c r="D304" s="242">
        <v>7</v>
      </c>
      <c r="E304" s="243">
        <v>6.53</v>
      </c>
      <c r="F304" s="237">
        <f t="shared" si="12"/>
        <v>45.71</v>
      </c>
      <c r="G304" s="238">
        <f t="shared" si="13"/>
        <v>2.4384102619085188E-5</v>
      </c>
      <c r="H304" s="239">
        <f t="shared" si="14"/>
        <v>0.99951552126973553</v>
      </c>
    </row>
    <row r="305" spans="1:8">
      <c r="A305" s="240" t="s">
        <v>591</v>
      </c>
      <c r="B305" s="241" t="s">
        <v>592</v>
      </c>
      <c r="C305" s="241" t="s">
        <v>259</v>
      </c>
      <c r="D305" s="242">
        <v>6</v>
      </c>
      <c r="E305" s="243">
        <v>7.26</v>
      </c>
      <c r="F305" s="237">
        <f t="shared" si="12"/>
        <v>43.56</v>
      </c>
      <c r="G305" s="238">
        <f t="shared" si="13"/>
        <v>2.3237180268811002E-5</v>
      </c>
      <c r="H305" s="239">
        <f t="shared" si="14"/>
        <v>0.99953875845000439</v>
      </c>
    </row>
    <row r="306" spans="1:8">
      <c r="A306" s="240" t="s">
        <v>650</v>
      </c>
      <c r="B306" s="241" t="s">
        <v>651</v>
      </c>
      <c r="C306" s="241" t="s">
        <v>259</v>
      </c>
      <c r="D306" s="242">
        <v>1</v>
      </c>
      <c r="E306" s="243">
        <v>41.4</v>
      </c>
      <c r="F306" s="237">
        <f t="shared" si="12"/>
        <v>41.4</v>
      </c>
      <c r="G306" s="238">
        <f t="shared" si="13"/>
        <v>2.2084923395977395E-5</v>
      </c>
      <c r="H306" s="239">
        <f t="shared" si="14"/>
        <v>0.99956084337340034</v>
      </c>
    </row>
    <row r="307" spans="1:8">
      <c r="A307" s="240" t="s">
        <v>804</v>
      </c>
      <c r="B307" s="241" t="s">
        <v>805</v>
      </c>
      <c r="C307" s="241" t="s">
        <v>259</v>
      </c>
      <c r="D307" s="242">
        <v>1</v>
      </c>
      <c r="E307" s="243">
        <v>40.520000000000003</v>
      </c>
      <c r="F307" s="237">
        <f t="shared" si="12"/>
        <v>40.520000000000003</v>
      </c>
      <c r="G307" s="238">
        <f t="shared" si="13"/>
        <v>2.1615485410748894E-5</v>
      </c>
      <c r="H307" s="239">
        <f t="shared" si="14"/>
        <v>0.99958245885881114</v>
      </c>
    </row>
    <row r="308" spans="1:8">
      <c r="A308" s="240" t="s">
        <v>603</v>
      </c>
      <c r="B308" s="241" t="s">
        <v>604</v>
      </c>
      <c r="C308" s="241" t="s">
        <v>28</v>
      </c>
      <c r="D308" s="242">
        <v>5</v>
      </c>
      <c r="E308" s="243">
        <v>8.1</v>
      </c>
      <c r="F308" s="237">
        <f t="shared" si="12"/>
        <v>40.5</v>
      </c>
      <c r="G308" s="238">
        <f t="shared" si="13"/>
        <v>2.1604816365630063E-5</v>
      </c>
      <c r="H308" s="239">
        <f t="shared" si="14"/>
        <v>0.99960406367517673</v>
      </c>
    </row>
    <row r="309" spans="1:8">
      <c r="A309" s="240" t="s">
        <v>784</v>
      </c>
      <c r="B309" s="241" t="s">
        <v>785</v>
      </c>
      <c r="C309" s="241" t="s">
        <v>259</v>
      </c>
      <c r="D309" s="242">
        <v>1</v>
      </c>
      <c r="E309" s="243">
        <v>38.21</v>
      </c>
      <c r="F309" s="237">
        <f t="shared" si="12"/>
        <v>38.21</v>
      </c>
      <c r="G309" s="238">
        <f t="shared" si="13"/>
        <v>2.0383210699524066E-5</v>
      </c>
      <c r="H309" s="239">
        <f t="shared" si="14"/>
        <v>0.99962444688587626</v>
      </c>
    </row>
    <row r="310" spans="1:8">
      <c r="A310" s="240" t="s">
        <v>546</v>
      </c>
      <c r="B310" s="241" t="s">
        <v>547</v>
      </c>
      <c r="C310" s="241" t="s">
        <v>259</v>
      </c>
      <c r="D310" s="242">
        <v>2</v>
      </c>
      <c r="E310" s="243">
        <v>17.46</v>
      </c>
      <c r="F310" s="237">
        <f t="shared" si="12"/>
        <v>34.92</v>
      </c>
      <c r="G310" s="238">
        <f t="shared" si="13"/>
        <v>1.8628152777476588E-5</v>
      </c>
      <c r="H310" s="239">
        <f t="shared" si="14"/>
        <v>0.99964307503865368</v>
      </c>
    </row>
    <row r="311" spans="1:8">
      <c r="A311" s="240" t="s">
        <v>748</v>
      </c>
      <c r="B311" s="241" t="s">
        <v>749</v>
      </c>
      <c r="C311" s="241" t="s">
        <v>254</v>
      </c>
      <c r="D311" s="242">
        <v>12</v>
      </c>
      <c r="E311" s="243">
        <v>2.87</v>
      </c>
      <c r="F311" s="237">
        <f t="shared" si="12"/>
        <v>34.44</v>
      </c>
      <c r="G311" s="238">
        <f t="shared" si="13"/>
        <v>1.8372095694624675E-5</v>
      </c>
      <c r="H311" s="239">
        <f t="shared" si="14"/>
        <v>0.99966144713434835</v>
      </c>
    </row>
    <row r="312" spans="1:8">
      <c r="A312" s="240" t="s">
        <v>167</v>
      </c>
      <c r="B312" s="241" t="s">
        <v>168</v>
      </c>
      <c r="C312" s="241" t="s">
        <v>52</v>
      </c>
      <c r="D312" s="242">
        <v>17</v>
      </c>
      <c r="E312" s="243">
        <v>2.02</v>
      </c>
      <c r="F312" s="237">
        <f t="shared" si="12"/>
        <v>34.340000000000003</v>
      </c>
      <c r="G312" s="238">
        <f t="shared" si="13"/>
        <v>1.831875046903053E-5</v>
      </c>
      <c r="H312" s="239">
        <f t="shared" si="14"/>
        <v>0.99967976588481733</v>
      </c>
    </row>
    <row r="313" spans="1:8">
      <c r="A313" s="240" t="s">
        <v>788</v>
      </c>
      <c r="B313" s="241" t="s">
        <v>789</v>
      </c>
      <c r="C313" s="241" t="s">
        <v>259</v>
      </c>
      <c r="D313" s="242">
        <v>2</v>
      </c>
      <c r="E313" s="243">
        <v>16.37</v>
      </c>
      <c r="F313" s="237">
        <f t="shared" si="12"/>
        <v>32.74</v>
      </c>
      <c r="G313" s="238">
        <f t="shared" si="13"/>
        <v>1.7465226859524157E-5</v>
      </c>
      <c r="H313" s="239">
        <f t="shared" si="14"/>
        <v>0.99969723111167685</v>
      </c>
    </row>
    <row r="314" spans="1:8">
      <c r="A314" s="240" t="s">
        <v>790</v>
      </c>
      <c r="B314" s="241" t="s">
        <v>791</v>
      </c>
      <c r="C314" s="241" t="s">
        <v>254</v>
      </c>
      <c r="D314" s="242">
        <v>6</v>
      </c>
      <c r="E314" s="243">
        <v>5.0999999999999996</v>
      </c>
      <c r="F314" s="237">
        <f t="shared" si="12"/>
        <v>30.599999999999998</v>
      </c>
      <c r="G314" s="238">
        <f t="shared" si="13"/>
        <v>1.6323639031809378E-5</v>
      </c>
      <c r="H314" s="239">
        <f t="shared" si="14"/>
        <v>0.99971355475070867</v>
      </c>
    </row>
    <row r="315" spans="1:8">
      <c r="A315" s="240" t="s">
        <v>802</v>
      </c>
      <c r="B315" s="241" t="s">
        <v>803</v>
      </c>
      <c r="C315" s="241" t="s">
        <v>259</v>
      </c>
      <c r="D315" s="242">
        <v>2</v>
      </c>
      <c r="E315" s="243">
        <v>14.82</v>
      </c>
      <c r="F315" s="237">
        <f t="shared" si="12"/>
        <v>29.64</v>
      </c>
      <c r="G315" s="238">
        <f t="shared" si="13"/>
        <v>1.5811524866105556E-5</v>
      </c>
      <c r="H315" s="239">
        <f t="shared" si="14"/>
        <v>0.99972936627557474</v>
      </c>
    </row>
    <row r="316" spans="1:8">
      <c r="A316" s="240" t="s">
        <v>806</v>
      </c>
      <c r="B316" s="241" t="s">
        <v>807</v>
      </c>
      <c r="C316" s="241" t="s">
        <v>254</v>
      </c>
      <c r="D316" s="242">
        <v>2</v>
      </c>
      <c r="E316" s="243">
        <v>14.18</v>
      </c>
      <c r="F316" s="237">
        <f t="shared" si="12"/>
        <v>28.36</v>
      </c>
      <c r="G316" s="238">
        <f t="shared" si="13"/>
        <v>1.5128705978500458E-5</v>
      </c>
      <c r="H316" s="239">
        <f t="shared" si="14"/>
        <v>0.99974449498155327</v>
      </c>
    </row>
    <row r="317" spans="1:8">
      <c r="A317" s="240" t="s">
        <v>613</v>
      </c>
      <c r="B317" s="241" t="s">
        <v>614</v>
      </c>
      <c r="C317" s="241" t="s">
        <v>19</v>
      </c>
      <c r="D317" s="242">
        <v>4</v>
      </c>
      <c r="E317" s="243">
        <v>6.84</v>
      </c>
      <c r="F317" s="237">
        <f t="shared" si="12"/>
        <v>27.36</v>
      </c>
      <c r="G317" s="238">
        <f t="shared" si="13"/>
        <v>1.4595253722558976E-5</v>
      </c>
      <c r="H317" s="239">
        <f t="shared" si="14"/>
        <v>0.99975909023527587</v>
      </c>
    </row>
    <row r="318" spans="1:8">
      <c r="A318" s="240" t="s">
        <v>776</v>
      </c>
      <c r="B318" s="241" t="s">
        <v>777</v>
      </c>
      <c r="C318" s="241" t="s">
        <v>259</v>
      </c>
      <c r="D318" s="242">
        <v>2</v>
      </c>
      <c r="E318" s="243">
        <v>13</v>
      </c>
      <c r="F318" s="237">
        <f t="shared" si="12"/>
        <v>26</v>
      </c>
      <c r="G318" s="238">
        <f t="shared" si="13"/>
        <v>1.3869758654478559E-5</v>
      </c>
      <c r="H318" s="239">
        <f t="shared" si="14"/>
        <v>0.99977295999393034</v>
      </c>
    </row>
    <row r="319" spans="1:8">
      <c r="A319" s="244" t="s">
        <v>2775</v>
      </c>
      <c r="B319" s="245" t="s">
        <v>572</v>
      </c>
      <c r="C319" s="245" t="s">
        <v>33</v>
      </c>
      <c r="D319" s="246">
        <v>8.1000000000000003E-2</v>
      </c>
      <c r="E319" s="247">
        <v>300.31</v>
      </c>
      <c r="F319" s="237">
        <f t="shared" si="12"/>
        <v>24.325110000000002</v>
      </c>
      <c r="G319" s="238">
        <f t="shared" si="13"/>
        <v>1.2976284805524729E-5</v>
      </c>
      <c r="H319" s="239">
        <f t="shared" si="14"/>
        <v>0.99978593627873591</v>
      </c>
    </row>
    <row r="320" spans="1:8">
      <c r="A320" s="240" t="s">
        <v>742</v>
      </c>
      <c r="B320" s="241" t="s">
        <v>743</v>
      </c>
      <c r="C320" s="241" t="s">
        <v>28</v>
      </c>
      <c r="D320" s="242">
        <v>1</v>
      </c>
      <c r="E320" s="243">
        <v>24.05</v>
      </c>
      <c r="F320" s="237">
        <f t="shared" si="12"/>
        <v>24.05</v>
      </c>
      <c r="G320" s="238">
        <f t="shared" si="13"/>
        <v>1.2829526755392667E-5</v>
      </c>
      <c r="H320" s="239">
        <f t="shared" si="14"/>
        <v>0.99979876580549132</v>
      </c>
    </row>
    <row r="321" spans="1:8">
      <c r="A321" s="240" t="s">
        <v>754</v>
      </c>
      <c r="B321" s="241" t="s">
        <v>755</v>
      </c>
      <c r="C321" s="241" t="s">
        <v>259</v>
      </c>
      <c r="D321" s="242">
        <v>1</v>
      </c>
      <c r="E321" s="243">
        <v>20.8</v>
      </c>
      <c r="F321" s="237">
        <f t="shared" si="12"/>
        <v>20.8</v>
      </c>
      <c r="G321" s="238">
        <f t="shared" si="13"/>
        <v>1.1095806923582848E-5</v>
      </c>
      <c r="H321" s="239">
        <f t="shared" si="14"/>
        <v>0.99980986161241492</v>
      </c>
    </row>
    <row r="322" spans="1:8">
      <c r="A322" s="240" t="s">
        <v>746</v>
      </c>
      <c r="B322" s="241" t="s">
        <v>747</v>
      </c>
      <c r="C322" s="241" t="s">
        <v>259</v>
      </c>
      <c r="D322" s="242">
        <v>7</v>
      </c>
      <c r="E322" s="243">
        <v>2.96</v>
      </c>
      <c r="F322" s="237">
        <f t="shared" si="12"/>
        <v>20.72</v>
      </c>
      <c r="G322" s="238">
        <f t="shared" si="13"/>
        <v>1.1053130743107527E-5</v>
      </c>
      <c r="H322" s="239">
        <f t="shared" si="14"/>
        <v>0.99982091474315804</v>
      </c>
    </row>
    <row r="323" spans="1:8">
      <c r="A323" s="240" t="s">
        <v>780</v>
      </c>
      <c r="B323" s="241" t="s">
        <v>781</v>
      </c>
      <c r="C323" s="241" t="s">
        <v>259</v>
      </c>
      <c r="D323" s="242">
        <v>1</v>
      </c>
      <c r="E323" s="243">
        <v>20.67</v>
      </c>
      <c r="F323" s="237">
        <f t="shared" si="12"/>
        <v>20.67</v>
      </c>
      <c r="G323" s="238">
        <f t="shared" si="13"/>
        <v>1.1026458130310454E-5</v>
      </c>
      <c r="H323" s="239">
        <f t="shared" si="14"/>
        <v>0.99983194120128838</v>
      </c>
    </row>
    <row r="324" spans="1:8">
      <c r="A324" s="240" t="s">
        <v>752</v>
      </c>
      <c r="B324" s="241" t="s">
        <v>753</v>
      </c>
      <c r="C324" s="241" t="s">
        <v>259</v>
      </c>
      <c r="D324" s="242">
        <v>2</v>
      </c>
      <c r="E324" s="243">
        <v>9.01</v>
      </c>
      <c r="F324" s="237">
        <f t="shared" si="12"/>
        <v>18.02</v>
      </c>
      <c r="G324" s="238">
        <f t="shared" si="13"/>
        <v>9.6128096520655243E-6</v>
      </c>
      <c r="H324" s="239">
        <f t="shared" si="14"/>
        <v>0.99984155401094044</v>
      </c>
    </row>
    <row r="325" spans="1:8">
      <c r="A325" s="240" t="s">
        <v>520</v>
      </c>
      <c r="B325" s="241" t="s">
        <v>521</v>
      </c>
      <c r="C325" s="241" t="s">
        <v>52</v>
      </c>
      <c r="D325" s="242">
        <v>5</v>
      </c>
      <c r="E325" s="243">
        <v>3.55</v>
      </c>
      <c r="F325" s="237">
        <f t="shared" si="12"/>
        <v>17.75</v>
      </c>
      <c r="G325" s="238">
        <f t="shared" si="13"/>
        <v>9.468777542961323E-6</v>
      </c>
      <c r="H325" s="239">
        <f t="shared" si="14"/>
        <v>0.99985102278848337</v>
      </c>
    </row>
    <row r="326" spans="1:8">
      <c r="A326" s="240" t="s">
        <v>786</v>
      </c>
      <c r="B326" s="241" t="s">
        <v>787</v>
      </c>
      <c r="C326" s="241" t="s">
        <v>259</v>
      </c>
      <c r="D326" s="242">
        <v>4</v>
      </c>
      <c r="E326" s="243">
        <v>3.9</v>
      </c>
      <c r="F326" s="237">
        <f t="shared" ref="F326:F361" si="15">D326*E326</f>
        <v>15.6</v>
      </c>
      <c r="G326" s="238">
        <f t="shared" ref="G326:G361" si="16">F326/$F$2</f>
        <v>8.3218551926871351E-6</v>
      </c>
      <c r="H326" s="239">
        <f t="shared" si="14"/>
        <v>0.9998593446436761</v>
      </c>
    </row>
    <row r="327" spans="1:8">
      <c r="A327" s="240" t="s">
        <v>774</v>
      </c>
      <c r="B327" s="241" t="s">
        <v>775</v>
      </c>
      <c r="C327" s="241" t="s">
        <v>254</v>
      </c>
      <c r="D327" s="242">
        <v>6</v>
      </c>
      <c r="E327" s="243">
        <v>2.38</v>
      </c>
      <c r="F327" s="237">
        <f t="shared" si="15"/>
        <v>14.28</v>
      </c>
      <c r="G327" s="238">
        <f t="shared" si="16"/>
        <v>7.6176982148443771E-6</v>
      </c>
      <c r="H327" s="239">
        <f t="shared" si="14"/>
        <v>0.99986696234189099</v>
      </c>
    </row>
    <row r="328" spans="1:8">
      <c r="A328" s="240" t="s">
        <v>760</v>
      </c>
      <c r="B328" s="241" t="s">
        <v>761</v>
      </c>
      <c r="C328" s="241" t="s">
        <v>259</v>
      </c>
      <c r="D328" s="242">
        <v>1</v>
      </c>
      <c r="E328" s="243">
        <v>13.8</v>
      </c>
      <c r="F328" s="237">
        <f t="shared" si="15"/>
        <v>13.8</v>
      </c>
      <c r="G328" s="238">
        <f t="shared" si="16"/>
        <v>7.3616411319924662E-6</v>
      </c>
      <c r="H328" s="239">
        <f t="shared" si="14"/>
        <v>0.99987432398302301</v>
      </c>
    </row>
    <row r="329" spans="1:8">
      <c r="A329" s="240" t="s">
        <v>744</v>
      </c>
      <c r="B329" s="241" t="s">
        <v>745</v>
      </c>
      <c r="C329" s="241" t="s">
        <v>259</v>
      </c>
      <c r="D329" s="242">
        <v>5</v>
      </c>
      <c r="E329" s="243">
        <v>2.61</v>
      </c>
      <c r="F329" s="237">
        <f t="shared" si="15"/>
        <v>13.049999999999999</v>
      </c>
      <c r="G329" s="238">
        <f t="shared" si="16"/>
        <v>6.9615519400363531E-6</v>
      </c>
      <c r="H329" s="239">
        <f t="shared" ref="H329:H361" si="17">G329+H328</f>
        <v>0.99988128553496303</v>
      </c>
    </row>
    <row r="330" spans="1:8">
      <c r="A330" s="240" t="s">
        <v>593</v>
      </c>
      <c r="B330" s="241" t="s">
        <v>594</v>
      </c>
      <c r="C330" s="241" t="s">
        <v>28</v>
      </c>
      <c r="D330" s="242">
        <v>8</v>
      </c>
      <c r="E330" s="243">
        <v>1.62</v>
      </c>
      <c r="F330" s="237">
        <f t="shared" si="15"/>
        <v>12.96</v>
      </c>
      <c r="G330" s="238">
        <f t="shared" si="16"/>
        <v>6.9135412370016207E-6</v>
      </c>
      <c r="H330" s="239">
        <f t="shared" si="17"/>
        <v>0.99988819907620008</v>
      </c>
    </row>
    <row r="331" spans="1:8">
      <c r="A331" s="240" t="s">
        <v>800</v>
      </c>
      <c r="B331" s="241" t="s">
        <v>801</v>
      </c>
      <c r="C331" s="241" t="s">
        <v>259</v>
      </c>
      <c r="D331" s="242">
        <v>2</v>
      </c>
      <c r="E331" s="243">
        <v>6.42</v>
      </c>
      <c r="F331" s="237">
        <f t="shared" si="15"/>
        <v>12.84</v>
      </c>
      <c r="G331" s="238">
        <f t="shared" si="16"/>
        <v>6.8495269662886417E-6</v>
      </c>
      <c r="H331" s="239">
        <f t="shared" si="17"/>
        <v>0.99989504860316636</v>
      </c>
    </row>
    <row r="332" spans="1:8">
      <c r="A332" s="240" t="s">
        <v>798</v>
      </c>
      <c r="B332" s="241" t="s">
        <v>799</v>
      </c>
      <c r="C332" s="241" t="s">
        <v>259</v>
      </c>
      <c r="D332" s="242">
        <v>3</v>
      </c>
      <c r="E332" s="243">
        <v>3.94</v>
      </c>
      <c r="F332" s="237">
        <f t="shared" si="15"/>
        <v>11.82</v>
      </c>
      <c r="G332" s="238">
        <f t="shared" si="16"/>
        <v>6.3054056652283299E-6</v>
      </c>
      <c r="H332" s="239">
        <f t="shared" si="17"/>
        <v>0.99990135400883162</v>
      </c>
    </row>
    <row r="333" spans="1:8">
      <c r="A333" s="240" t="s">
        <v>762</v>
      </c>
      <c r="B333" s="241" t="s">
        <v>763</v>
      </c>
      <c r="C333" s="241" t="s">
        <v>259</v>
      </c>
      <c r="D333" s="242">
        <v>1</v>
      </c>
      <c r="E333" s="243">
        <v>11.73</v>
      </c>
      <c r="F333" s="237">
        <f t="shared" si="15"/>
        <v>11.73</v>
      </c>
      <c r="G333" s="238">
        <f t="shared" si="16"/>
        <v>6.2573949621935959E-6</v>
      </c>
      <c r="H333" s="239">
        <f t="shared" si="17"/>
        <v>0.99990761140379381</v>
      </c>
    </row>
    <row r="334" spans="1:8">
      <c r="A334" s="240" t="s">
        <v>467</v>
      </c>
      <c r="B334" s="241" t="s">
        <v>468</v>
      </c>
      <c r="C334" s="241" t="s">
        <v>259</v>
      </c>
      <c r="D334" s="242">
        <v>7</v>
      </c>
      <c r="E334" s="243">
        <v>1.57</v>
      </c>
      <c r="F334" s="237">
        <f t="shared" si="15"/>
        <v>10.99</v>
      </c>
      <c r="G334" s="238">
        <f t="shared" si="16"/>
        <v>5.8626402927968984E-6</v>
      </c>
      <c r="H334" s="239">
        <f t="shared" si="17"/>
        <v>0.99991347404408659</v>
      </c>
    </row>
    <row r="335" spans="1:8">
      <c r="A335" s="240" t="s">
        <v>632</v>
      </c>
      <c r="B335" s="241" t="s">
        <v>633</v>
      </c>
      <c r="C335" s="241" t="s">
        <v>259</v>
      </c>
      <c r="D335" s="242">
        <v>1</v>
      </c>
      <c r="E335" s="243">
        <v>10.76</v>
      </c>
      <c r="F335" s="237">
        <f t="shared" si="15"/>
        <v>10.76</v>
      </c>
      <c r="G335" s="238">
        <f t="shared" si="16"/>
        <v>5.7399462739303576E-6</v>
      </c>
      <c r="H335" s="239">
        <f t="shared" si="17"/>
        <v>0.99991921399036054</v>
      </c>
    </row>
    <row r="336" spans="1:8">
      <c r="A336" s="240" t="s">
        <v>595</v>
      </c>
      <c r="B336" s="241" t="s">
        <v>596</v>
      </c>
      <c r="C336" s="241" t="s">
        <v>28</v>
      </c>
      <c r="D336" s="242">
        <v>8</v>
      </c>
      <c r="E336" s="243">
        <v>1.32</v>
      </c>
      <c r="F336" s="237">
        <f t="shared" si="15"/>
        <v>10.56</v>
      </c>
      <c r="G336" s="238">
        <f t="shared" si="16"/>
        <v>5.633255822742061E-6</v>
      </c>
      <c r="H336" s="239">
        <f t="shared" si="17"/>
        <v>0.99992484724618325</v>
      </c>
    </row>
    <row r="337" spans="1:8">
      <c r="A337" s="240" t="s">
        <v>599</v>
      </c>
      <c r="B337" s="241" t="s">
        <v>600</v>
      </c>
      <c r="C337" s="241" t="s">
        <v>28</v>
      </c>
      <c r="D337" s="242">
        <v>3</v>
      </c>
      <c r="E337" s="243">
        <v>3.36</v>
      </c>
      <c r="F337" s="237">
        <f t="shared" si="15"/>
        <v>10.08</v>
      </c>
      <c r="G337" s="238">
        <f t="shared" si="16"/>
        <v>5.3771987398901492E-6</v>
      </c>
      <c r="H337" s="239">
        <f t="shared" si="17"/>
        <v>0.99993022444492319</v>
      </c>
    </row>
    <row r="338" spans="1:8">
      <c r="A338" s="240" t="s">
        <v>758</v>
      </c>
      <c r="B338" s="241" t="s">
        <v>759</v>
      </c>
      <c r="C338" s="241" t="s">
        <v>259</v>
      </c>
      <c r="D338" s="242">
        <v>1</v>
      </c>
      <c r="E338" s="243">
        <v>9.9600000000000009</v>
      </c>
      <c r="F338" s="237">
        <f t="shared" si="15"/>
        <v>9.9600000000000009</v>
      </c>
      <c r="G338" s="238">
        <f t="shared" si="16"/>
        <v>5.313184469177171E-6</v>
      </c>
      <c r="H338" s="239">
        <f t="shared" si="17"/>
        <v>0.99993553762939236</v>
      </c>
    </row>
    <row r="339" spans="1:8">
      <c r="A339" s="244" t="s">
        <v>2776</v>
      </c>
      <c r="B339" s="245" t="s">
        <v>174</v>
      </c>
      <c r="C339" s="245" t="s">
        <v>28</v>
      </c>
      <c r="D339" s="246">
        <v>13</v>
      </c>
      <c r="E339" s="247">
        <v>0.75</v>
      </c>
      <c r="F339" s="237">
        <f t="shared" si="15"/>
        <v>9.75</v>
      </c>
      <c r="G339" s="238">
        <f t="shared" si="16"/>
        <v>5.2011594954294597E-6</v>
      </c>
      <c r="H339" s="239">
        <f t="shared" si="17"/>
        <v>0.99994073878888778</v>
      </c>
    </row>
    <row r="340" spans="1:8">
      <c r="A340" s="234" t="s">
        <v>2763</v>
      </c>
      <c r="B340" s="235" t="s">
        <v>131</v>
      </c>
      <c r="C340" s="235" t="s">
        <v>28</v>
      </c>
      <c r="D340" s="236">
        <v>1</v>
      </c>
      <c r="E340" s="237">
        <v>9.5</v>
      </c>
      <c r="F340" s="237">
        <f t="shared" si="15"/>
        <v>9.5</v>
      </c>
      <c r="G340" s="238">
        <f t="shared" si="16"/>
        <v>5.0677964314440886E-6</v>
      </c>
      <c r="H340" s="239">
        <f t="shared" si="17"/>
        <v>0.99994580658531917</v>
      </c>
    </row>
    <row r="341" spans="1:8">
      <c r="A341" s="240" t="s">
        <v>646</v>
      </c>
      <c r="B341" s="241" t="s">
        <v>647</v>
      </c>
      <c r="C341" s="241" t="s">
        <v>259</v>
      </c>
      <c r="D341" s="242">
        <v>1</v>
      </c>
      <c r="E341" s="243">
        <v>9.16</v>
      </c>
      <c r="F341" s="237">
        <f t="shared" si="15"/>
        <v>9.16</v>
      </c>
      <c r="G341" s="238">
        <f t="shared" si="16"/>
        <v>4.8864226644239844E-6</v>
      </c>
      <c r="H341" s="239">
        <f t="shared" si="17"/>
        <v>0.99995069300798356</v>
      </c>
    </row>
    <row r="342" spans="1:8">
      <c r="A342" s="240" t="s">
        <v>778</v>
      </c>
      <c r="B342" s="241" t="s">
        <v>779</v>
      </c>
      <c r="C342" s="241" t="s">
        <v>259</v>
      </c>
      <c r="D342" s="242">
        <v>2</v>
      </c>
      <c r="E342" s="243">
        <v>4.46</v>
      </c>
      <c r="F342" s="237">
        <f t="shared" si="15"/>
        <v>8.92</v>
      </c>
      <c r="G342" s="238">
        <f t="shared" si="16"/>
        <v>4.758394122998029E-6</v>
      </c>
      <c r="H342" s="239">
        <f t="shared" si="17"/>
        <v>0.99995545140210651</v>
      </c>
    </row>
    <row r="343" spans="1:8">
      <c r="A343" s="240" t="s">
        <v>764</v>
      </c>
      <c r="B343" s="241" t="s">
        <v>765</v>
      </c>
      <c r="C343" s="241" t="s">
        <v>259</v>
      </c>
      <c r="D343" s="242">
        <v>1</v>
      </c>
      <c r="E343" s="243">
        <v>8.9</v>
      </c>
      <c r="F343" s="237">
        <f t="shared" si="15"/>
        <v>8.9</v>
      </c>
      <c r="G343" s="238">
        <f t="shared" si="16"/>
        <v>4.7477250778791987E-6</v>
      </c>
      <c r="H343" s="239">
        <f t="shared" si="17"/>
        <v>0.99996019912718437</v>
      </c>
    </row>
    <row r="344" spans="1:8">
      <c r="A344" s="240" t="s">
        <v>756</v>
      </c>
      <c r="B344" s="241" t="s">
        <v>757</v>
      </c>
      <c r="C344" s="241" t="s">
        <v>259</v>
      </c>
      <c r="D344" s="242">
        <v>2</v>
      </c>
      <c r="E344" s="243">
        <v>4.42</v>
      </c>
      <c r="F344" s="237">
        <f t="shared" si="15"/>
        <v>8.84</v>
      </c>
      <c r="G344" s="238">
        <f t="shared" si="16"/>
        <v>4.7157179425227096E-6</v>
      </c>
      <c r="H344" s="239">
        <f t="shared" si="17"/>
        <v>0.99996491484512684</v>
      </c>
    </row>
    <row r="345" spans="1:8">
      <c r="A345" s="240" t="s">
        <v>648</v>
      </c>
      <c r="B345" s="241" t="s">
        <v>649</v>
      </c>
      <c r="C345" s="241" t="s">
        <v>259</v>
      </c>
      <c r="D345" s="242">
        <v>1</v>
      </c>
      <c r="E345" s="243">
        <v>7.17</v>
      </c>
      <c r="F345" s="237">
        <f t="shared" si="15"/>
        <v>7.17</v>
      </c>
      <c r="G345" s="238">
        <f t="shared" si="16"/>
        <v>3.8248526751004335E-6</v>
      </c>
      <c r="H345" s="239">
        <f t="shared" si="17"/>
        <v>0.99996873969780198</v>
      </c>
    </row>
    <row r="346" spans="1:8">
      <c r="A346" s="234" t="s">
        <v>2763</v>
      </c>
      <c r="B346" s="235" t="s">
        <v>606</v>
      </c>
      <c r="C346" s="235" t="s">
        <v>28</v>
      </c>
      <c r="D346" s="236">
        <v>6</v>
      </c>
      <c r="E346" s="237">
        <v>1.1000000000000001</v>
      </c>
      <c r="F346" s="237">
        <f t="shared" si="15"/>
        <v>6.6000000000000005</v>
      </c>
      <c r="G346" s="238">
        <f t="shared" si="16"/>
        <v>3.5207848892137881E-6</v>
      </c>
      <c r="H346" s="239">
        <f t="shared" si="17"/>
        <v>0.99997226048269117</v>
      </c>
    </row>
    <row r="347" spans="1:8">
      <c r="A347" s="240" t="s">
        <v>808</v>
      </c>
      <c r="B347" s="241" t="s">
        <v>809</v>
      </c>
      <c r="C347" s="241" t="s">
        <v>259</v>
      </c>
      <c r="D347" s="242">
        <v>1</v>
      </c>
      <c r="E347" s="243">
        <v>6.31</v>
      </c>
      <c r="F347" s="237">
        <f t="shared" si="15"/>
        <v>6.31</v>
      </c>
      <c r="G347" s="238">
        <f t="shared" si="16"/>
        <v>3.3660837349907578E-6</v>
      </c>
      <c r="H347" s="239">
        <f t="shared" si="17"/>
        <v>0.99997562656642613</v>
      </c>
    </row>
    <row r="348" spans="1:8">
      <c r="A348" s="240" t="s">
        <v>601</v>
      </c>
      <c r="B348" s="241" t="s">
        <v>602</v>
      </c>
      <c r="C348" s="241" t="s">
        <v>28</v>
      </c>
      <c r="D348" s="242">
        <v>1</v>
      </c>
      <c r="E348" s="243">
        <v>6.18</v>
      </c>
      <c r="F348" s="237">
        <f t="shared" si="15"/>
        <v>6.18</v>
      </c>
      <c r="G348" s="238">
        <f t="shared" si="16"/>
        <v>3.296734941718365E-6</v>
      </c>
      <c r="H348" s="239">
        <f t="shared" si="17"/>
        <v>0.99997892330136784</v>
      </c>
    </row>
    <row r="349" spans="1:8">
      <c r="A349" s="240" t="s">
        <v>766</v>
      </c>
      <c r="B349" s="241" t="s">
        <v>767</v>
      </c>
      <c r="C349" s="241" t="s">
        <v>259</v>
      </c>
      <c r="D349" s="242">
        <v>1</v>
      </c>
      <c r="E349" s="243">
        <v>5.15</v>
      </c>
      <c r="F349" s="237">
        <f t="shared" si="15"/>
        <v>5.15</v>
      </c>
      <c r="G349" s="238">
        <f t="shared" si="16"/>
        <v>2.7472791180986376E-6</v>
      </c>
      <c r="H349" s="239">
        <f t="shared" si="17"/>
        <v>0.99998167058048593</v>
      </c>
    </row>
    <row r="350" spans="1:8">
      <c r="A350" s="240" t="s">
        <v>583</v>
      </c>
      <c r="B350" s="241" t="s">
        <v>584</v>
      </c>
      <c r="C350" s="241" t="s">
        <v>28</v>
      </c>
      <c r="D350" s="242">
        <v>2</v>
      </c>
      <c r="E350" s="243">
        <v>2.42</v>
      </c>
      <c r="F350" s="237">
        <f t="shared" si="15"/>
        <v>4.84</v>
      </c>
      <c r="G350" s="238">
        <f t="shared" si="16"/>
        <v>2.5819089187567779E-6</v>
      </c>
      <c r="H350" s="239">
        <f t="shared" si="17"/>
        <v>0.9999842524894047</v>
      </c>
    </row>
    <row r="351" spans="1:8">
      <c r="A351" s="240" t="s">
        <v>461</v>
      </c>
      <c r="B351" s="241" t="s">
        <v>462</v>
      </c>
      <c r="C351" s="241" t="s">
        <v>259</v>
      </c>
      <c r="D351" s="242">
        <v>1</v>
      </c>
      <c r="E351" s="243">
        <v>4.21</v>
      </c>
      <c r="F351" s="237">
        <f t="shared" si="15"/>
        <v>4.21</v>
      </c>
      <c r="G351" s="238">
        <f t="shared" si="16"/>
        <v>2.2458339975136435E-6</v>
      </c>
      <c r="H351" s="239">
        <f t="shared" si="17"/>
        <v>0.99998649832340225</v>
      </c>
    </row>
    <row r="352" spans="1:8">
      <c r="A352" s="240" t="s">
        <v>768</v>
      </c>
      <c r="B352" s="241" t="s">
        <v>769</v>
      </c>
      <c r="C352" s="241" t="s">
        <v>259</v>
      </c>
      <c r="D352" s="242">
        <v>1</v>
      </c>
      <c r="E352" s="243">
        <v>4.04</v>
      </c>
      <c r="F352" s="237">
        <f t="shared" si="15"/>
        <v>4.04</v>
      </c>
      <c r="G352" s="238">
        <f t="shared" si="16"/>
        <v>2.1551471140035914E-6</v>
      </c>
      <c r="H352" s="239">
        <f t="shared" si="17"/>
        <v>0.99998865347051624</v>
      </c>
    </row>
    <row r="353" spans="1:8">
      <c r="A353" s="240" t="s">
        <v>581</v>
      </c>
      <c r="B353" s="241" t="s">
        <v>582</v>
      </c>
      <c r="C353" s="241" t="s">
        <v>28</v>
      </c>
      <c r="D353" s="242">
        <v>1</v>
      </c>
      <c r="E353" s="243">
        <v>3.58</v>
      </c>
      <c r="F353" s="237">
        <f t="shared" si="15"/>
        <v>3.58</v>
      </c>
      <c r="G353" s="238">
        <f t="shared" si="16"/>
        <v>1.9097590762705094E-6</v>
      </c>
      <c r="H353" s="239">
        <f t="shared" si="17"/>
        <v>0.99999056322959257</v>
      </c>
    </row>
    <row r="354" spans="1:8">
      <c r="A354" s="240" t="s">
        <v>772</v>
      </c>
      <c r="B354" s="241" t="s">
        <v>773</v>
      </c>
      <c r="C354" s="241" t="s">
        <v>259</v>
      </c>
      <c r="D354" s="242">
        <v>6</v>
      </c>
      <c r="E354" s="243">
        <v>0.51</v>
      </c>
      <c r="F354" s="237">
        <f t="shared" si="15"/>
        <v>3.06</v>
      </c>
      <c r="G354" s="238">
        <f t="shared" si="16"/>
        <v>1.6323639031809382E-6</v>
      </c>
      <c r="H354" s="239">
        <f t="shared" si="17"/>
        <v>0.99999219559349573</v>
      </c>
    </row>
    <row r="355" spans="1:8">
      <c r="A355" s="240" t="s">
        <v>465</v>
      </c>
      <c r="B355" s="241" t="s">
        <v>466</v>
      </c>
      <c r="C355" s="241" t="s">
        <v>259</v>
      </c>
      <c r="D355" s="242">
        <v>1</v>
      </c>
      <c r="E355" s="243">
        <v>3.02</v>
      </c>
      <c r="F355" s="237">
        <f t="shared" si="15"/>
        <v>3.02</v>
      </c>
      <c r="G355" s="238">
        <f t="shared" si="16"/>
        <v>1.6110258129432787E-6</v>
      </c>
      <c r="H355" s="239">
        <f t="shared" si="17"/>
        <v>0.9999938066193087</v>
      </c>
    </row>
    <row r="356" spans="1:8">
      <c r="A356" s="240" t="s">
        <v>750</v>
      </c>
      <c r="B356" s="241" t="s">
        <v>751</v>
      </c>
      <c r="C356" s="241" t="s">
        <v>259</v>
      </c>
      <c r="D356" s="242">
        <v>2</v>
      </c>
      <c r="E356" s="243">
        <v>1.41</v>
      </c>
      <c r="F356" s="237">
        <f t="shared" si="15"/>
        <v>2.82</v>
      </c>
      <c r="G356" s="238">
        <f t="shared" si="16"/>
        <v>1.5043353617549821E-6</v>
      </c>
      <c r="H356" s="239">
        <f t="shared" si="17"/>
        <v>0.99999531095467042</v>
      </c>
    </row>
    <row r="357" spans="1:8">
      <c r="A357" s="240" t="s">
        <v>782</v>
      </c>
      <c r="B357" s="241" t="s">
        <v>783</v>
      </c>
      <c r="C357" s="241" t="s">
        <v>259</v>
      </c>
      <c r="D357" s="242">
        <v>3</v>
      </c>
      <c r="E357" s="243">
        <v>0.82</v>
      </c>
      <c r="F357" s="237">
        <f t="shared" si="15"/>
        <v>2.46</v>
      </c>
      <c r="G357" s="238">
        <f t="shared" si="16"/>
        <v>1.3122925496160482E-6</v>
      </c>
      <c r="H357" s="239">
        <f t="shared" si="17"/>
        <v>0.99999662324722005</v>
      </c>
    </row>
    <row r="358" spans="1:8">
      <c r="A358" s="240" t="s">
        <v>794</v>
      </c>
      <c r="B358" s="241" t="s">
        <v>795</v>
      </c>
      <c r="C358" s="241" t="s">
        <v>259</v>
      </c>
      <c r="D358" s="242">
        <v>1</v>
      </c>
      <c r="E358" s="243">
        <v>2.12</v>
      </c>
      <c r="F358" s="237">
        <f t="shared" si="15"/>
        <v>2.12</v>
      </c>
      <c r="G358" s="238">
        <f t="shared" si="16"/>
        <v>1.130918782595944E-6</v>
      </c>
      <c r="H358" s="239">
        <f t="shared" si="17"/>
        <v>0.99999775416600267</v>
      </c>
    </row>
    <row r="359" spans="1:8">
      <c r="A359" s="240" t="s">
        <v>469</v>
      </c>
      <c r="B359" s="241" t="s">
        <v>470</v>
      </c>
      <c r="C359" s="241" t="s">
        <v>259</v>
      </c>
      <c r="D359" s="242">
        <v>1</v>
      </c>
      <c r="E359" s="243">
        <v>2.04</v>
      </c>
      <c r="F359" s="237">
        <f t="shared" si="15"/>
        <v>2.04</v>
      </c>
      <c r="G359" s="238">
        <f t="shared" si="16"/>
        <v>1.0882426021206253E-6</v>
      </c>
      <c r="H359" s="239">
        <f t="shared" si="17"/>
        <v>0.99999884240860482</v>
      </c>
    </row>
    <row r="360" spans="1:8">
      <c r="A360" s="240" t="s">
        <v>796</v>
      </c>
      <c r="B360" s="241" t="s">
        <v>797</v>
      </c>
      <c r="C360" s="241" t="s">
        <v>259</v>
      </c>
      <c r="D360" s="242">
        <v>2</v>
      </c>
      <c r="E360" s="243">
        <v>0.65</v>
      </c>
      <c r="F360" s="237">
        <f t="shared" si="15"/>
        <v>1.3</v>
      </c>
      <c r="G360" s="238">
        <f t="shared" si="16"/>
        <v>6.93487932723928E-7</v>
      </c>
      <c r="H360" s="239">
        <f t="shared" si="17"/>
        <v>0.99999953589653756</v>
      </c>
    </row>
    <row r="361" spans="1:8" ht="13.5" thickBot="1">
      <c r="A361" s="248" t="s">
        <v>810</v>
      </c>
      <c r="B361" s="249" t="s">
        <v>811</v>
      </c>
      <c r="C361" s="249" t="s">
        <v>259</v>
      </c>
      <c r="D361" s="250">
        <v>1</v>
      </c>
      <c r="E361" s="251">
        <v>0.85</v>
      </c>
      <c r="F361" s="252">
        <f t="shared" si="15"/>
        <v>0.85</v>
      </c>
      <c r="G361" s="253">
        <f t="shared" si="16"/>
        <v>4.5343441755026054E-7</v>
      </c>
      <c r="H361" s="254">
        <f t="shared" si="17"/>
        <v>0.99999998933095513</v>
      </c>
    </row>
  </sheetData>
  <mergeCells count="1">
    <mergeCell ref="A1:H1"/>
  </mergeCells>
  <pageMargins left="0.74803149606299213" right="0.74803149606299213" top="0.98425196850393704" bottom="0.98425196850393704" header="0.51181102362204722" footer="0.51181102362204722"/>
  <pageSetup paperSize="9" scale="72" fitToWidth="0" fitToHeight="0" orientation="landscape" r:id="rId1"/>
  <headerFooter alignWithMargins="0">
    <oddFooter>Página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78"/>
  <sheetViews>
    <sheetView workbookViewId="0">
      <selection activeCell="H75" sqref="H75"/>
    </sheetView>
  </sheetViews>
  <sheetFormatPr defaultRowHeight="12.75"/>
  <cols>
    <col min="1" max="1" width="15.7109375" style="170" customWidth="1"/>
    <col min="2" max="2" width="99.140625" style="170" customWidth="1"/>
    <col min="3" max="3" width="8.7109375" style="170" customWidth="1"/>
    <col min="4" max="5" width="10.7109375" style="170" customWidth="1"/>
    <col min="6" max="6" width="12.7109375" style="170" customWidth="1"/>
    <col min="7" max="16384" width="9.140625" style="170"/>
  </cols>
  <sheetData>
    <row r="1" spans="1:6">
      <c r="A1" s="165" t="s">
        <v>3002</v>
      </c>
      <c r="B1" s="166"/>
      <c r="C1" s="167"/>
      <c r="D1" s="190"/>
      <c r="E1" s="191"/>
      <c r="F1" s="191"/>
    </row>
    <row r="2" spans="1:6">
      <c r="A2" s="165" t="s">
        <v>1</v>
      </c>
      <c r="B2" s="166"/>
      <c r="C2" s="167"/>
      <c r="D2" s="190"/>
      <c r="E2" s="191"/>
      <c r="F2" s="191"/>
    </row>
    <row r="3" spans="1:6">
      <c r="A3" s="166" t="s">
        <v>2</v>
      </c>
      <c r="B3" s="166"/>
      <c r="C3" s="167"/>
      <c r="D3" s="190"/>
      <c r="E3" s="191"/>
      <c r="F3" s="191"/>
    </row>
    <row r="4" spans="1:6">
      <c r="A4" s="166" t="s">
        <v>3</v>
      </c>
      <c r="B4" s="166"/>
      <c r="C4" s="167"/>
      <c r="D4" s="190"/>
      <c r="E4" s="191"/>
      <c r="F4" s="191"/>
    </row>
    <row r="5" spans="1:6">
      <c r="A5" s="171" t="s">
        <v>4</v>
      </c>
      <c r="B5" s="172" t="s">
        <v>5</v>
      </c>
      <c r="C5" s="173" t="s">
        <v>1483</v>
      </c>
      <c r="D5" s="192" t="s">
        <v>910</v>
      </c>
      <c r="E5" s="193" t="s">
        <v>8</v>
      </c>
      <c r="F5" s="193" t="s">
        <v>1484</v>
      </c>
    </row>
    <row r="6" spans="1:6">
      <c r="A6" s="194" t="s">
        <v>2769</v>
      </c>
      <c r="B6" s="195" t="s">
        <v>203</v>
      </c>
      <c r="C6" s="196" t="s">
        <v>52</v>
      </c>
      <c r="D6" s="197"/>
      <c r="E6" s="198"/>
      <c r="F6" s="198">
        <v>244.52</v>
      </c>
    </row>
    <row r="7" spans="1:6">
      <c r="A7" s="199" t="s">
        <v>2738</v>
      </c>
      <c r="B7" s="200" t="s">
        <v>3003</v>
      </c>
      <c r="C7" s="201" t="s">
        <v>224</v>
      </c>
      <c r="D7" s="93">
        <v>17</v>
      </c>
      <c r="E7" s="94">
        <v>1</v>
      </c>
      <c r="F7" s="95">
        <f>D7*E7</f>
        <v>17</v>
      </c>
    </row>
    <row r="8" spans="1:6">
      <c r="A8" s="199" t="s">
        <v>2755</v>
      </c>
      <c r="B8" s="200" t="s">
        <v>3004</v>
      </c>
      <c r="C8" s="201" t="s">
        <v>224</v>
      </c>
      <c r="D8" s="93">
        <v>12.01</v>
      </c>
      <c r="E8" s="94">
        <v>1</v>
      </c>
      <c r="F8" s="95">
        <f>D8*E8</f>
        <v>12.01</v>
      </c>
    </row>
    <row r="9" spans="1:6">
      <c r="A9" s="199" t="s">
        <v>2665</v>
      </c>
      <c r="B9" s="200" t="s">
        <v>3005</v>
      </c>
      <c r="C9" s="201" t="s">
        <v>28</v>
      </c>
      <c r="D9" s="93">
        <v>69.5</v>
      </c>
      <c r="E9" s="94">
        <v>3</v>
      </c>
      <c r="F9" s="95">
        <f>D9*E9</f>
        <v>208.5</v>
      </c>
    </row>
    <row r="10" spans="1:6">
      <c r="A10" s="214" t="s">
        <v>3006</v>
      </c>
      <c r="B10" s="215" t="s">
        <v>3007</v>
      </c>
      <c r="C10" s="216" t="s">
        <v>47</v>
      </c>
      <c r="D10" s="93">
        <v>350.65</v>
      </c>
      <c r="E10" s="94">
        <v>0.02</v>
      </c>
      <c r="F10" s="95">
        <f>D10*E10</f>
        <v>7.0129999999999999</v>
      </c>
    </row>
    <row r="11" spans="1:6">
      <c r="A11" s="194" t="s">
        <v>2774</v>
      </c>
      <c r="B11" s="195" t="s">
        <v>842</v>
      </c>
      <c r="C11" s="196" t="s">
        <v>33</v>
      </c>
      <c r="D11" s="197"/>
      <c r="E11" s="198"/>
      <c r="F11" s="198">
        <v>584.89</v>
      </c>
    </row>
    <row r="12" spans="1:6">
      <c r="A12" s="214" t="s">
        <v>3008</v>
      </c>
      <c r="B12" s="215" t="s">
        <v>3009</v>
      </c>
      <c r="C12" s="216" t="s">
        <v>40</v>
      </c>
      <c r="D12" s="218">
        <v>32891.06</v>
      </c>
      <c r="E12" s="94">
        <v>1.4706E-2</v>
      </c>
      <c r="F12" s="95">
        <f>D12*E12</f>
        <v>483.69592835999998</v>
      </c>
    </row>
    <row r="13" spans="1:6">
      <c r="A13" s="214" t="s">
        <v>3010</v>
      </c>
      <c r="B13" s="215" t="s">
        <v>3011</v>
      </c>
      <c r="C13" s="216" t="s">
        <v>40</v>
      </c>
      <c r="D13" s="218">
        <v>17681.25</v>
      </c>
      <c r="E13" s="94">
        <v>3.529E-3</v>
      </c>
      <c r="F13" s="95">
        <f>D13*E13</f>
        <v>62.397131250000001</v>
      </c>
    </row>
    <row r="14" spans="1:6">
      <c r="A14" s="199" t="s">
        <v>2755</v>
      </c>
      <c r="B14" s="200" t="s">
        <v>3004</v>
      </c>
      <c r="C14" s="201" t="s">
        <v>224</v>
      </c>
      <c r="D14" s="93">
        <v>12.01</v>
      </c>
      <c r="E14" s="94">
        <v>3.23</v>
      </c>
      <c r="F14" s="95">
        <f>D14*E14</f>
        <v>38.792299999999997</v>
      </c>
    </row>
    <row r="15" spans="1:6">
      <c r="A15" s="194" t="s">
        <v>2772</v>
      </c>
      <c r="B15" s="195" t="s">
        <v>242</v>
      </c>
      <c r="C15" s="196" t="s">
        <v>33</v>
      </c>
      <c r="D15" s="197"/>
      <c r="E15" s="198"/>
      <c r="F15" s="198">
        <v>835.37</v>
      </c>
    </row>
    <row r="16" spans="1:6">
      <c r="A16" s="214" t="s">
        <v>3008</v>
      </c>
      <c r="B16" s="215" t="s">
        <v>3009</v>
      </c>
      <c r="C16" s="216" t="s">
        <v>40</v>
      </c>
      <c r="D16" s="218">
        <v>32891.06</v>
      </c>
      <c r="E16" s="94">
        <v>1.9608E-2</v>
      </c>
      <c r="F16" s="95">
        <f>D16*E16</f>
        <v>644.92790447999994</v>
      </c>
    </row>
    <row r="17" spans="1:6">
      <c r="A17" s="214" t="s">
        <v>3010</v>
      </c>
      <c r="B17" s="215" t="s">
        <v>3011</v>
      </c>
      <c r="C17" s="216" t="s">
        <v>40</v>
      </c>
      <c r="D17" s="218">
        <v>17681.25</v>
      </c>
      <c r="E17" s="94">
        <v>7.8429999999999993E-3</v>
      </c>
      <c r="F17" s="95">
        <f>D17*E17</f>
        <v>138.67404374999998</v>
      </c>
    </row>
    <row r="18" spans="1:6">
      <c r="A18" s="199" t="s">
        <v>2755</v>
      </c>
      <c r="B18" s="200" t="s">
        <v>3004</v>
      </c>
      <c r="C18" s="201" t="s">
        <v>224</v>
      </c>
      <c r="D18" s="93">
        <v>12.01</v>
      </c>
      <c r="E18" s="94">
        <v>4.3099999999999996</v>
      </c>
      <c r="F18" s="95">
        <f>D18*E18</f>
        <v>51.763099999999994</v>
      </c>
    </row>
    <row r="19" spans="1:6">
      <c r="A19" s="194" t="s">
        <v>2775</v>
      </c>
      <c r="B19" s="195" t="s">
        <v>572</v>
      </c>
      <c r="C19" s="196" t="s">
        <v>33</v>
      </c>
      <c r="D19" s="197"/>
      <c r="E19" s="198"/>
      <c r="F19" s="198">
        <v>300.31</v>
      </c>
    </row>
    <row r="20" spans="1:6">
      <c r="A20" s="214" t="s">
        <v>3008</v>
      </c>
      <c r="B20" s="215" t="s">
        <v>3009</v>
      </c>
      <c r="C20" s="216" t="s">
        <v>40</v>
      </c>
      <c r="D20" s="218">
        <v>32891.06</v>
      </c>
      <c r="E20" s="94">
        <v>7.3530000000000002E-3</v>
      </c>
      <c r="F20" s="95">
        <f>D20*E20</f>
        <v>241.84796417999999</v>
      </c>
    </row>
    <row r="21" spans="1:6">
      <c r="A21" s="214" t="s">
        <v>3010</v>
      </c>
      <c r="B21" s="215" t="s">
        <v>3011</v>
      </c>
      <c r="C21" s="216" t="s">
        <v>40</v>
      </c>
      <c r="D21" s="93">
        <v>17681.25</v>
      </c>
      <c r="E21" s="94">
        <v>2.2060000000000001E-3</v>
      </c>
      <c r="F21" s="95">
        <f>D21*E21</f>
        <v>39.004837500000001</v>
      </c>
    </row>
    <row r="22" spans="1:6">
      <c r="A22" s="199" t="s">
        <v>2755</v>
      </c>
      <c r="B22" s="200" t="s">
        <v>3004</v>
      </c>
      <c r="C22" s="201" t="s">
        <v>224</v>
      </c>
      <c r="D22" s="93">
        <v>12.01</v>
      </c>
      <c r="E22" s="94">
        <v>1.62</v>
      </c>
      <c r="F22" s="95">
        <f>D22*E22</f>
        <v>19.456200000000003</v>
      </c>
    </row>
    <row r="23" spans="1:6">
      <c r="A23" s="194" t="s">
        <v>2647</v>
      </c>
      <c r="B23" s="195" t="s">
        <v>2645</v>
      </c>
      <c r="C23" s="196" t="s">
        <v>52</v>
      </c>
      <c r="D23" s="197"/>
      <c r="E23" s="198"/>
      <c r="F23" s="198">
        <v>98.92</v>
      </c>
    </row>
    <row r="24" spans="1:6">
      <c r="A24" s="199" t="s">
        <v>2738</v>
      </c>
      <c r="B24" s="200" t="s">
        <v>3003</v>
      </c>
      <c r="C24" s="201" t="s">
        <v>224</v>
      </c>
      <c r="D24" s="93">
        <v>17</v>
      </c>
      <c r="E24" s="94">
        <v>0.8</v>
      </c>
      <c r="F24" s="95">
        <f>D24*E24</f>
        <v>13.600000000000001</v>
      </c>
    </row>
    <row r="25" spans="1:6">
      <c r="A25" s="199" t="s">
        <v>2755</v>
      </c>
      <c r="B25" s="200" t="s">
        <v>3004</v>
      </c>
      <c r="C25" s="201" t="s">
        <v>224</v>
      </c>
      <c r="D25" s="93">
        <v>12.01</v>
      </c>
      <c r="E25" s="94">
        <v>1.6</v>
      </c>
      <c r="F25" s="95">
        <f t="shared" ref="F25:F35" si="0">D25*E25</f>
        <v>19.216000000000001</v>
      </c>
    </row>
    <row r="26" spans="1:6">
      <c r="A26" s="199" t="s">
        <v>2732</v>
      </c>
      <c r="B26" s="200" t="s">
        <v>3012</v>
      </c>
      <c r="C26" s="201" t="s">
        <v>28</v>
      </c>
      <c r="D26" s="93">
        <v>30.14</v>
      </c>
      <c r="E26" s="94">
        <v>0.36</v>
      </c>
      <c r="F26" s="95">
        <f t="shared" si="0"/>
        <v>10.8504</v>
      </c>
    </row>
    <row r="27" spans="1:6">
      <c r="A27" s="199" t="s">
        <v>2736</v>
      </c>
      <c r="B27" s="200" t="s">
        <v>3013</v>
      </c>
      <c r="C27" s="201" t="s">
        <v>28</v>
      </c>
      <c r="D27" s="93">
        <v>27.28</v>
      </c>
      <c r="E27" s="94">
        <v>0.08</v>
      </c>
      <c r="F27" s="95">
        <f t="shared" si="0"/>
        <v>2.1824000000000003</v>
      </c>
    </row>
    <row r="28" spans="1:6">
      <c r="A28" s="199" t="s">
        <v>2734</v>
      </c>
      <c r="B28" s="200" t="s">
        <v>3014</v>
      </c>
      <c r="C28" s="201" t="s">
        <v>28</v>
      </c>
      <c r="D28" s="93">
        <v>30.47</v>
      </c>
      <c r="E28" s="94">
        <v>0.04</v>
      </c>
      <c r="F28" s="95">
        <f t="shared" si="0"/>
        <v>1.2187999999999999</v>
      </c>
    </row>
    <row r="29" spans="1:6">
      <c r="A29" s="199" t="s">
        <v>2666</v>
      </c>
      <c r="B29" s="200" t="s">
        <v>3015</v>
      </c>
      <c r="C29" s="201" t="s">
        <v>52</v>
      </c>
      <c r="D29" s="93">
        <v>0.57999999999999996</v>
      </c>
      <c r="E29" s="94">
        <v>7.7</v>
      </c>
      <c r="F29" s="95">
        <f t="shared" si="0"/>
        <v>4.4660000000000002</v>
      </c>
    </row>
    <row r="30" spans="1:6">
      <c r="A30" s="199" t="s">
        <v>2668</v>
      </c>
      <c r="B30" s="200" t="s">
        <v>3016</v>
      </c>
      <c r="C30" s="201" t="s">
        <v>282</v>
      </c>
      <c r="D30" s="93">
        <v>9.99</v>
      </c>
      <c r="E30" s="94">
        <v>0.2</v>
      </c>
      <c r="F30" s="95">
        <f t="shared" si="0"/>
        <v>1.9980000000000002</v>
      </c>
    </row>
    <row r="31" spans="1:6">
      <c r="A31" s="199" t="s">
        <v>2756</v>
      </c>
      <c r="B31" s="200" t="s">
        <v>3017</v>
      </c>
      <c r="C31" s="201" t="s">
        <v>19</v>
      </c>
      <c r="D31" s="93">
        <v>13.52</v>
      </c>
      <c r="E31" s="94">
        <v>1.8</v>
      </c>
      <c r="F31" s="95">
        <f t="shared" si="0"/>
        <v>24.335999999999999</v>
      </c>
    </row>
    <row r="32" spans="1:6">
      <c r="A32" s="214" t="s">
        <v>3018</v>
      </c>
      <c r="B32" s="215" t="s">
        <v>3019</v>
      </c>
      <c r="C32" s="216" t="s">
        <v>47</v>
      </c>
      <c r="D32" s="93">
        <v>36.03</v>
      </c>
      <c r="E32" s="94">
        <v>2.2499999999999999E-2</v>
      </c>
      <c r="F32" s="95">
        <f t="shared" si="0"/>
        <v>0.81067500000000003</v>
      </c>
    </row>
    <row r="33" spans="1:6">
      <c r="A33" s="214" t="s">
        <v>3020</v>
      </c>
      <c r="B33" s="215" t="s">
        <v>3021</v>
      </c>
      <c r="C33" s="216" t="s">
        <v>19</v>
      </c>
      <c r="D33" s="93">
        <v>35.26</v>
      </c>
      <c r="E33" s="94">
        <v>0.2</v>
      </c>
      <c r="F33" s="95">
        <f t="shared" si="0"/>
        <v>7.0519999999999996</v>
      </c>
    </row>
    <row r="34" spans="1:6">
      <c r="A34" s="214" t="s">
        <v>3022</v>
      </c>
      <c r="B34" s="215" t="s">
        <v>3023</v>
      </c>
      <c r="C34" s="216" t="s">
        <v>19</v>
      </c>
      <c r="D34" s="93">
        <v>4.0199999999999996</v>
      </c>
      <c r="E34" s="94">
        <v>0.5</v>
      </c>
      <c r="F34" s="95">
        <f t="shared" si="0"/>
        <v>2.0099999999999998</v>
      </c>
    </row>
    <row r="35" spans="1:6">
      <c r="A35" s="214" t="s">
        <v>3024</v>
      </c>
      <c r="B35" s="215" t="s">
        <v>3025</v>
      </c>
      <c r="C35" s="216" t="s">
        <v>47</v>
      </c>
      <c r="D35" s="93">
        <v>315.19</v>
      </c>
      <c r="E35" s="94">
        <v>3.5459999999999998E-2</v>
      </c>
      <c r="F35" s="95">
        <f t="shared" si="0"/>
        <v>11.176637399999999</v>
      </c>
    </row>
    <row r="36" spans="1:6">
      <c r="A36" s="194" t="s">
        <v>2767</v>
      </c>
      <c r="B36" s="195" t="s">
        <v>484</v>
      </c>
      <c r="C36" s="196" t="s">
        <v>47</v>
      </c>
      <c r="D36" s="197"/>
      <c r="E36" s="198"/>
      <c r="F36" s="198">
        <v>400.36</v>
      </c>
    </row>
    <row r="37" spans="1:6">
      <c r="A37" s="199" t="s">
        <v>2697</v>
      </c>
      <c r="B37" s="200" t="s">
        <v>3026</v>
      </c>
      <c r="C37" s="201" t="s">
        <v>47</v>
      </c>
      <c r="D37" s="93">
        <v>275.69</v>
      </c>
      <c r="E37" s="94">
        <v>1.02</v>
      </c>
      <c r="F37" s="95">
        <v>281.2038</v>
      </c>
    </row>
    <row r="38" spans="1:6">
      <c r="A38" s="214" t="s">
        <v>3027</v>
      </c>
      <c r="B38" s="215" t="s">
        <v>3028</v>
      </c>
      <c r="C38" s="216" t="s">
        <v>47</v>
      </c>
      <c r="D38" s="93">
        <v>116.82</v>
      </c>
      <c r="E38" s="94">
        <v>1.02</v>
      </c>
      <c r="F38" s="95">
        <f>D38*E38</f>
        <v>119.15639999999999</v>
      </c>
    </row>
    <row r="39" spans="1:6">
      <c r="A39" s="194" t="s">
        <v>2764</v>
      </c>
      <c r="B39" s="195" t="s">
        <v>301</v>
      </c>
      <c r="C39" s="196" t="s">
        <v>47</v>
      </c>
      <c r="D39" s="197"/>
      <c r="E39" s="198"/>
      <c r="F39" s="198">
        <v>436.34</v>
      </c>
    </row>
    <row r="40" spans="1:6">
      <c r="A40" s="199" t="s">
        <v>2698</v>
      </c>
      <c r="B40" s="200" t="s">
        <v>3029</v>
      </c>
      <c r="C40" s="201" t="s">
        <v>47</v>
      </c>
      <c r="D40" s="93">
        <v>310.95999999999998</v>
      </c>
      <c r="E40" s="94">
        <v>1.02</v>
      </c>
      <c r="F40" s="95">
        <v>317.17919999999998</v>
      </c>
    </row>
    <row r="41" spans="1:6">
      <c r="A41" s="214" t="s">
        <v>3027</v>
      </c>
      <c r="B41" s="215" t="s">
        <v>3028</v>
      </c>
      <c r="C41" s="216" t="s">
        <v>47</v>
      </c>
      <c r="D41" s="93">
        <v>116.82</v>
      </c>
      <c r="E41" s="94">
        <v>1.02</v>
      </c>
      <c r="F41" s="95">
        <f>D41*E41</f>
        <v>119.15639999999999</v>
      </c>
    </row>
    <row r="42" spans="1:6">
      <c r="A42" s="194" t="s">
        <v>2773</v>
      </c>
      <c r="B42" s="195" t="s">
        <v>299</v>
      </c>
      <c r="C42" s="196" t="s">
        <v>19</v>
      </c>
      <c r="D42" s="197"/>
      <c r="E42" s="198"/>
      <c r="F42" s="198">
        <v>15.69</v>
      </c>
    </row>
    <row r="43" spans="1:6">
      <c r="A43" s="199" t="s">
        <v>2738</v>
      </c>
      <c r="B43" s="200" t="s">
        <v>3003</v>
      </c>
      <c r="C43" s="201" t="s">
        <v>224</v>
      </c>
      <c r="D43" s="93">
        <v>17</v>
      </c>
      <c r="E43" s="94">
        <v>0.32</v>
      </c>
      <c r="F43" s="95">
        <f>D43*E43</f>
        <v>5.44</v>
      </c>
    </row>
    <row r="44" spans="1:6">
      <c r="A44" s="199" t="s">
        <v>2671</v>
      </c>
      <c r="B44" s="200" t="s">
        <v>3030</v>
      </c>
      <c r="C44" s="201" t="s">
        <v>224</v>
      </c>
      <c r="D44" s="93">
        <v>13.49</v>
      </c>
      <c r="E44" s="94">
        <v>0.76</v>
      </c>
      <c r="F44" s="95">
        <f>D44*E44</f>
        <v>10.2524</v>
      </c>
    </row>
    <row r="45" spans="1:6">
      <c r="A45" s="194" t="s">
        <v>2766</v>
      </c>
      <c r="B45" s="195" t="s">
        <v>183</v>
      </c>
      <c r="C45" s="196" t="s">
        <v>47</v>
      </c>
      <c r="D45" s="197"/>
      <c r="E45" s="198"/>
      <c r="F45" s="198">
        <v>155.97</v>
      </c>
    </row>
    <row r="46" spans="1:6">
      <c r="A46" s="199" t="s">
        <v>2725</v>
      </c>
      <c r="B46" s="200" t="s">
        <v>3031</v>
      </c>
      <c r="C46" s="201" t="s">
        <v>52</v>
      </c>
      <c r="D46" s="93">
        <v>21.88</v>
      </c>
      <c r="E46" s="94">
        <v>0.06</v>
      </c>
      <c r="F46" s="95">
        <f>D46*E46</f>
        <v>1.3128</v>
      </c>
    </row>
    <row r="47" spans="1:6">
      <c r="A47" s="199" t="s">
        <v>2706</v>
      </c>
      <c r="B47" s="200" t="s">
        <v>3032</v>
      </c>
      <c r="C47" s="201" t="s">
        <v>28</v>
      </c>
      <c r="D47" s="93">
        <v>28.1</v>
      </c>
      <c r="E47" s="94">
        <v>4.4999999999999997E-3</v>
      </c>
      <c r="F47" s="95">
        <f t="shared" ref="F47:F57" si="1">D47*E47</f>
        <v>0.12645000000000001</v>
      </c>
    </row>
    <row r="48" spans="1:6">
      <c r="A48" s="199" t="s">
        <v>2663</v>
      </c>
      <c r="B48" s="200" t="s">
        <v>3033</v>
      </c>
      <c r="C48" s="201" t="s">
        <v>28</v>
      </c>
      <c r="D48" s="93">
        <v>17.72</v>
      </c>
      <c r="E48" s="94">
        <v>4.4999999999999997E-3</v>
      </c>
      <c r="F48" s="95">
        <f t="shared" si="1"/>
        <v>7.9739999999999991E-2</v>
      </c>
    </row>
    <row r="49" spans="1:6">
      <c r="A49" s="199" t="s">
        <v>2747</v>
      </c>
      <c r="B49" s="200" t="s">
        <v>3034</v>
      </c>
      <c r="C49" s="201" t="s">
        <v>28</v>
      </c>
      <c r="D49" s="93">
        <v>86</v>
      </c>
      <c r="E49" s="94">
        <v>3.4499999999999999E-3</v>
      </c>
      <c r="F49" s="95">
        <f t="shared" si="1"/>
        <v>0.29670000000000002</v>
      </c>
    </row>
    <row r="50" spans="1:6">
      <c r="A50" s="199" t="s">
        <v>2723</v>
      </c>
      <c r="B50" s="200" t="s">
        <v>3035</v>
      </c>
      <c r="C50" s="201" t="s">
        <v>28</v>
      </c>
      <c r="D50" s="93">
        <v>351.21</v>
      </c>
      <c r="E50" s="94">
        <v>3.5000000000000001E-3</v>
      </c>
      <c r="F50" s="95">
        <f t="shared" si="1"/>
        <v>1.2292349999999999</v>
      </c>
    </row>
    <row r="51" spans="1:6">
      <c r="A51" s="199" t="s">
        <v>2686</v>
      </c>
      <c r="B51" s="200" t="s">
        <v>3036</v>
      </c>
      <c r="C51" s="201" t="s">
        <v>28</v>
      </c>
      <c r="D51" s="93">
        <v>273.37</v>
      </c>
      <c r="E51" s="94">
        <v>2.5000000000000001E-2</v>
      </c>
      <c r="F51" s="95">
        <f t="shared" si="1"/>
        <v>6.8342500000000008</v>
      </c>
    </row>
    <row r="52" spans="1:6">
      <c r="A52" s="199" t="s">
        <v>2685</v>
      </c>
      <c r="B52" s="200" t="s">
        <v>3037</v>
      </c>
      <c r="C52" s="201" t="s">
        <v>28</v>
      </c>
      <c r="D52" s="93">
        <v>319.60000000000002</v>
      </c>
      <c r="E52" s="94">
        <v>2.5000000000000001E-2</v>
      </c>
      <c r="F52" s="95">
        <f t="shared" si="1"/>
        <v>7.9900000000000011</v>
      </c>
    </row>
    <row r="53" spans="1:6">
      <c r="A53" s="214" t="s">
        <v>3038</v>
      </c>
      <c r="B53" s="215" t="s">
        <v>3039</v>
      </c>
      <c r="C53" s="216" t="s">
        <v>47</v>
      </c>
      <c r="D53" s="93">
        <v>20.61</v>
      </c>
      <c r="E53" s="94">
        <v>1</v>
      </c>
      <c r="F53" s="95">
        <f t="shared" si="1"/>
        <v>20.61</v>
      </c>
    </row>
    <row r="54" spans="1:6">
      <c r="A54" s="214" t="s">
        <v>3040</v>
      </c>
      <c r="B54" s="215" t="s">
        <v>3041</v>
      </c>
      <c r="C54" s="216" t="s">
        <v>224</v>
      </c>
      <c r="D54" s="93">
        <v>37.44</v>
      </c>
      <c r="E54" s="94">
        <v>2.08</v>
      </c>
      <c r="F54" s="95">
        <f t="shared" si="1"/>
        <v>77.875199999999992</v>
      </c>
    </row>
    <row r="55" spans="1:6">
      <c r="A55" s="214" t="s">
        <v>3042</v>
      </c>
      <c r="B55" s="215" t="s">
        <v>3043</v>
      </c>
      <c r="C55" s="216" t="s">
        <v>224</v>
      </c>
      <c r="D55" s="93">
        <v>12.74</v>
      </c>
      <c r="E55" s="94">
        <v>0.3125</v>
      </c>
      <c r="F55" s="95">
        <f t="shared" si="1"/>
        <v>3.9812500000000002</v>
      </c>
    </row>
    <row r="56" spans="1:6">
      <c r="A56" s="214" t="s">
        <v>3044</v>
      </c>
      <c r="B56" s="215" t="s">
        <v>3045</v>
      </c>
      <c r="C56" s="216" t="s">
        <v>224</v>
      </c>
      <c r="D56" s="93">
        <v>12.65</v>
      </c>
      <c r="E56" s="94">
        <v>0.62</v>
      </c>
      <c r="F56" s="95">
        <f t="shared" si="1"/>
        <v>7.843</v>
      </c>
    </row>
    <row r="57" spans="1:6">
      <c r="A57" s="214" t="s">
        <v>3046</v>
      </c>
      <c r="B57" s="215" t="s">
        <v>3047</v>
      </c>
      <c r="C57" s="216" t="s">
        <v>224</v>
      </c>
      <c r="D57" s="93">
        <v>13.36</v>
      </c>
      <c r="E57" s="94">
        <v>2.08</v>
      </c>
      <c r="F57" s="95">
        <f t="shared" si="1"/>
        <v>27.788799999999998</v>
      </c>
    </row>
    <row r="58" spans="1:6">
      <c r="A58" s="194" t="s">
        <v>2771</v>
      </c>
      <c r="B58" s="195" t="s">
        <v>27</v>
      </c>
      <c r="C58" s="196" t="s">
        <v>28</v>
      </c>
      <c r="D58" s="197"/>
      <c r="E58" s="198"/>
      <c r="F58" s="198">
        <v>2749.01</v>
      </c>
    </row>
    <row r="59" spans="1:6">
      <c r="A59" s="199" t="s">
        <v>2731</v>
      </c>
      <c r="B59" s="200" t="s">
        <v>3048</v>
      </c>
      <c r="C59" s="201" t="s">
        <v>224</v>
      </c>
      <c r="D59" s="93">
        <v>17.489999999999998</v>
      </c>
      <c r="E59" s="94">
        <v>14</v>
      </c>
      <c r="F59" s="95">
        <f>D59*E59</f>
        <v>244.85999999999999</v>
      </c>
    </row>
    <row r="60" spans="1:6">
      <c r="A60" s="199" t="s">
        <v>2759</v>
      </c>
      <c r="B60" s="200" t="s">
        <v>3049</v>
      </c>
      <c r="C60" s="201" t="s">
        <v>28</v>
      </c>
      <c r="D60" s="93">
        <v>29101.66</v>
      </c>
      <c r="E60" s="94">
        <v>8.4400000000000002E-4</v>
      </c>
      <c r="F60" s="93">
        <f>D60*E60</f>
        <v>24.561801039999999</v>
      </c>
    </row>
    <row r="61" spans="1:6">
      <c r="A61" s="214" t="s">
        <v>3050</v>
      </c>
      <c r="B61" s="215" t="s">
        <v>3051</v>
      </c>
      <c r="C61" s="216" t="s">
        <v>224</v>
      </c>
      <c r="D61" s="93">
        <v>85.77</v>
      </c>
      <c r="E61" s="94">
        <v>14</v>
      </c>
      <c r="F61" s="95">
        <f>D61*E61</f>
        <v>1200.78</v>
      </c>
    </row>
    <row r="62" spans="1:6">
      <c r="A62" s="214" t="s">
        <v>3052</v>
      </c>
      <c r="B62" s="215" t="s">
        <v>3053</v>
      </c>
      <c r="C62" s="216" t="s">
        <v>224</v>
      </c>
      <c r="D62" s="93">
        <v>74.959999999999994</v>
      </c>
      <c r="E62" s="94">
        <v>14</v>
      </c>
      <c r="F62" s="95">
        <f>D62*E62</f>
        <v>1049.4399999999998</v>
      </c>
    </row>
    <row r="63" spans="1:6">
      <c r="A63" s="214" t="s">
        <v>3054</v>
      </c>
      <c r="B63" s="215" t="s">
        <v>3055</v>
      </c>
      <c r="C63" s="216" t="s">
        <v>224</v>
      </c>
      <c r="D63" s="93">
        <v>16.38</v>
      </c>
      <c r="E63" s="94">
        <v>14</v>
      </c>
      <c r="F63" s="95">
        <f>D63*E63</f>
        <v>229.32</v>
      </c>
    </row>
    <row r="64" spans="1:6">
      <c r="A64" s="194" t="s">
        <v>2768</v>
      </c>
      <c r="B64" s="195" t="s">
        <v>297</v>
      </c>
      <c r="C64" s="196" t="s">
        <v>19</v>
      </c>
      <c r="D64" s="197"/>
      <c r="E64" s="198"/>
      <c r="F64" s="198">
        <v>114.72</v>
      </c>
    </row>
    <row r="65" spans="1:6">
      <c r="A65" s="199" t="s">
        <v>2738</v>
      </c>
      <c r="B65" s="200" t="s">
        <v>3003</v>
      </c>
      <c r="C65" s="201" t="s">
        <v>224</v>
      </c>
      <c r="D65" s="93">
        <v>17</v>
      </c>
      <c r="E65" s="94">
        <v>3.5</v>
      </c>
      <c r="F65" s="95">
        <f>D65*E65</f>
        <v>59.5</v>
      </c>
    </row>
    <row r="66" spans="1:6">
      <c r="A66" s="199" t="s">
        <v>2755</v>
      </c>
      <c r="B66" s="200" t="s">
        <v>3004</v>
      </c>
      <c r="C66" s="201" t="s">
        <v>224</v>
      </c>
      <c r="D66" s="93">
        <v>12.01</v>
      </c>
      <c r="E66" s="94">
        <v>3.5</v>
      </c>
      <c r="F66" s="95">
        <f t="shared" ref="F66:F71" si="2">D66*E66</f>
        <v>42.034999999999997</v>
      </c>
    </row>
    <row r="67" spans="1:6">
      <c r="A67" s="199" t="s">
        <v>2705</v>
      </c>
      <c r="B67" s="200" t="s">
        <v>3056</v>
      </c>
      <c r="C67" s="201" t="s">
        <v>1206</v>
      </c>
      <c r="D67" s="93">
        <v>7.39</v>
      </c>
      <c r="E67" s="94">
        <v>0.02</v>
      </c>
      <c r="F67" s="95">
        <f t="shared" si="2"/>
        <v>0.14779999999999999</v>
      </c>
    </row>
    <row r="68" spans="1:6">
      <c r="A68" s="199" t="s">
        <v>2746</v>
      </c>
      <c r="B68" s="200" t="s">
        <v>3057</v>
      </c>
      <c r="C68" s="201" t="s">
        <v>52</v>
      </c>
      <c r="D68" s="93">
        <v>4.8499999999999996</v>
      </c>
      <c r="E68" s="94">
        <v>0.76300000000000001</v>
      </c>
      <c r="F68" s="95">
        <f t="shared" si="2"/>
        <v>3.7005499999999998</v>
      </c>
    </row>
    <row r="69" spans="1:6">
      <c r="A69" s="199" t="s">
        <v>2724</v>
      </c>
      <c r="B69" s="200" t="s">
        <v>3058</v>
      </c>
      <c r="C69" s="201" t="s">
        <v>28</v>
      </c>
      <c r="D69" s="93">
        <v>25.58</v>
      </c>
      <c r="E69" s="94">
        <v>0.20699999999999999</v>
      </c>
      <c r="F69" s="95">
        <f t="shared" si="2"/>
        <v>5.2950599999999994</v>
      </c>
    </row>
    <row r="70" spans="1:6">
      <c r="A70" s="199" t="s">
        <v>2754</v>
      </c>
      <c r="B70" s="200" t="s">
        <v>3059</v>
      </c>
      <c r="C70" s="201" t="s">
        <v>52</v>
      </c>
      <c r="D70" s="93">
        <v>1.33</v>
      </c>
      <c r="E70" s="94">
        <v>1.0229999999999999</v>
      </c>
      <c r="F70" s="95">
        <f t="shared" si="2"/>
        <v>1.36059</v>
      </c>
    </row>
    <row r="71" spans="1:6">
      <c r="A71" s="199" t="s">
        <v>2748</v>
      </c>
      <c r="B71" s="200" t="s">
        <v>3060</v>
      </c>
      <c r="C71" s="201" t="s">
        <v>282</v>
      </c>
      <c r="D71" s="93">
        <v>6.7</v>
      </c>
      <c r="E71" s="94">
        <v>0.4</v>
      </c>
      <c r="F71" s="95">
        <f t="shared" si="2"/>
        <v>2.68</v>
      </c>
    </row>
    <row r="72" spans="1:6">
      <c r="A72" s="194" t="s">
        <v>2770</v>
      </c>
      <c r="B72" s="195" t="s">
        <v>32</v>
      </c>
      <c r="C72" s="196" t="s">
        <v>33</v>
      </c>
      <c r="D72" s="197"/>
      <c r="E72" s="198"/>
      <c r="F72" s="198">
        <v>7.5</v>
      </c>
    </row>
    <row r="73" spans="1:6">
      <c r="A73" s="199" t="s">
        <v>2728</v>
      </c>
      <c r="B73" s="200" t="s">
        <v>3061</v>
      </c>
      <c r="C73" s="201" t="s">
        <v>33</v>
      </c>
      <c r="D73" s="93">
        <v>1</v>
      </c>
      <c r="E73" s="94">
        <v>7.5</v>
      </c>
      <c r="F73" s="95">
        <v>7.5</v>
      </c>
    </row>
    <row r="74" spans="1:6">
      <c r="A74" s="194" t="s">
        <v>2765</v>
      </c>
      <c r="B74" s="195" t="s">
        <v>321</v>
      </c>
      <c r="C74" s="196" t="s">
        <v>19</v>
      </c>
      <c r="D74" s="197"/>
      <c r="E74" s="198"/>
      <c r="F74" s="198">
        <v>145</v>
      </c>
    </row>
    <row r="75" spans="1:6">
      <c r="A75" s="199" t="s">
        <v>2751</v>
      </c>
      <c r="B75" s="200" t="s">
        <v>3062</v>
      </c>
      <c r="C75" s="201" t="s">
        <v>19</v>
      </c>
      <c r="D75" s="93">
        <v>1</v>
      </c>
      <c r="E75" s="94">
        <v>145</v>
      </c>
      <c r="F75" s="95">
        <v>145</v>
      </c>
    </row>
    <row r="76" spans="1:6">
      <c r="A76" s="194" t="s">
        <v>2776</v>
      </c>
      <c r="B76" s="195" t="s">
        <v>174</v>
      </c>
      <c r="C76" s="196" t="s">
        <v>28</v>
      </c>
      <c r="D76" s="197"/>
      <c r="E76" s="198"/>
      <c r="F76" s="198">
        <v>0.75</v>
      </c>
    </row>
    <row r="77" spans="1:6">
      <c r="A77" s="199" t="s">
        <v>2755</v>
      </c>
      <c r="B77" s="200" t="s">
        <v>3004</v>
      </c>
      <c r="C77" s="201" t="s">
        <v>224</v>
      </c>
      <c r="D77" s="93">
        <v>12.01</v>
      </c>
      <c r="E77" s="94">
        <v>0.05</v>
      </c>
      <c r="F77" s="95">
        <f>D77*E77</f>
        <v>0.60050000000000003</v>
      </c>
    </row>
    <row r="78" spans="1:6">
      <c r="A78" s="199" t="s">
        <v>2699</v>
      </c>
      <c r="B78" s="200" t="s">
        <v>3063</v>
      </c>
      <c r="C78" s="201" t="s">
        <v>28</v>
      </c>
      <c r="D78" s="93">
        <v>27.48</v>
      </c>
      <c r="E78" s="94">
        <v>5.5999999999999999E-3</v>
      </c>
      <c r="F78" s="95">
        <f>D78*E78</f>
        <v>0.153888</v>
      </c>
    </row>
  </sheetData>
  <pageMargins left="0.75" right="0.75" top="1" bottom="1" header="0.5" footer="0.5"/>
  <pageSetup paperSize="0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Orçamento Sintético</vt:lpstr>
      <vt:lpstr>Orçamento Analítico</vt:lpstr>
      <vt:lpstr>Estrutura</vt:lpstr>
      <vt:lpstr>Composições Específicas</vt:lpstr>
      <vt:lpstr>Lista de Insumos Específicos</vt:lpstr>
      <vt:lpstr>Lista de Insumos COPASA</vt:lpstr>
      <vt:lpstr>Lista de Insumos SINAPI</vt:lpstr>
      <vt:lpstr>Lista Cons. de Ítens</vt:lpstr>
      <vt:lpstr>Composições Copasa</vt:lpstr>
      <vt:lpstr>Composições SINAPI</vt:lpstr>
      <vt:lpstr>Estrutura!Area_de_impressao</vt:lpstr>
      <vt:lpstr>'Orçamento Sintético'!Area_de_impressao</vt:lpstr>
      <vt:lpstr>Estrutura!Titulos_de_impressao</vt:lpstr>
      <vt:lpstr>'Lista Cons. de Ítens'!Titulos_de_impressao</vt:lpstr>
      <vt:lpstr>'Orçamento Sintético'!Titulos_de_impressao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Joana</dc:creator>
  <cp:lastModifiedBy>Computer</cp:lastModifiedBy>
  <cp:lastPrinted>2018-08-20T18:06:15Z</cp:lastPrinted>
  <dcterms:created xsi:type="dcterms:W3CDTF">2018-05-10T18:27:13Z</dcterms:created>
  <dcterms:modified xsi:type="dcterms:W3CDTF">2019-09-27T18:00:02Z</dcterms:modified>
</cp:coreProperties>
</file>